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 Соц.строительство 2024-2026\МП Соц.строительство 2024-2026 апрель 2024\"/>
    </mc:Choice>
  </mc:AlternateContent>
  <bookViews>
    <workbookView xWindow="0" yWindow="0" windowWidth="28800" windowHeight="1243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Лист1!$A$1:$K$105</definedName>
  </definedNames>
  <calcPr calcId="152511"/>
</workbook>
</file>

<file path=xl/calcChain.xml><?xml version="1.0" encoding="utf-8"?>
<calcChain xmlns="http://schemas.openxmlformats.org/spreadsheetml/2006/main">
  <c r="G104" i="1" l="1"/>
  <c r="G103" i="1"/>
  <c r="G100" i="1"/>
  <c r="H103" i="1"/>
  <c r="H104" i="1"/>
  <c r="H100" i="1"/>
  <c r="G40" i="1"/>
  <c r="G37" i="1"/>
  <c r="H37" i="1"/>
  <c r="G7" i="1"/>
  <c r="G9" i="1"/>
  <c r="H7" i="1"/>
  <c r="G12" i="1"/>
  <c r="G14" i="1"/>
  <c r="H12" i="1"/>
  <c r="H66" i="1"/>
  <c r="H60" i="1"/>
  <c r="G24" i="1" l="1"/>
  <c r="G22" i="1" s="1"/>
  <c r="G19" i="1"/>
  <c r="H22" i="1"/>
  <c r="G92" i="1"/>
  <c r="G93" i="1"/>
  <c r="J91" i="1"/>
  <c r="I91" i="1" s="1"/>
  <c r="H91" i="1" s="1"/>
  <c r="G91" i="1" s="1"/>
  <c r="J90" i="1"/>
  <c r="I90" i="1"/>
  <c r="H90" i="1" s="1"/>
  <c r="G90" i="1" s="1"/>
  <c r="J89" i="1"/>
  <c r="I89" i="1"/>
  <c r="H89" i="1"/>
  <c r="G89" i="1" s="1"/>
  <c r="G99" i="1"/>
  <c r="J98" i="1"/>
  <c r="I98" i="1" s="1"/>
  <c r="J97" i="1"/>
  <c r="I97" i="1" s="1"/>
  <c r="H97" i="1" s="1"/>
  <c r="G97" i="1" s="1"/>
  <c r="J96" i="1"/>
  <c r="I96" i="1" s="1"/>
  <c r="H96" i="1" s="1"/>
  <c r="G96" i="1" s="1"/>
  <c r="H95" i="1"/>
  <c r="G98" i="1" l="1"/>
  <c r="I95" i="1"/>
  <c r="J95" i="1"/>
  <c r="J87" i="1"/>
  <c r="J84" i="1" s="1"/>
  <c r="G88" i="1"/>
  <c r="J86" i="1"/>
  <c r="I86" i="1" s="1"/>
  <c r="H86" i="1" s="1"/>
  <c r="G86" i="1" s="1"/>
  <c r="J85" i="1"/>
  <c r="I85" i="1" s="1"/>
  <c r="H85" i="1" s="1"/>
  <c r="G85" i="1" s="1"/>
  <c r="H84" i="1"/>
  <c r="G95" i="1" l="1"/>
  <c r="I87" i="1"/>
  <c r="I84" i="1" s="1"/>
  <c r="G87" i="1"/>
  <c r="G84" i="1"/>
  <c r="G72" i="1" l="1"/>
  <c r="J69" i="1"/>
  <c r="I69" i="1"/>
  <c r="H69" i="1"/>
  <c r="G66" i="1"/>
  <c r="J64" i="1"/>
  <c r="I64" i="1"/>
  <c r="H64" i="1"/>
  <c r="G64" i="1" l="1"/>
  <c r="G69" i="1"/>
  <c r="H101" i="1"/>
  <c r="G82" i="1"/>
  <c r="H42" i="1"/>
  <c r="G42" i="1"/>
  <c r="H32" i="1"/>
  <c r="G32" i="1"/>
  <c r="H27" i="1" l="1"/>
  <c r="H17" i="1"/>
  <c r="J105" i="1"/>
  <c r="I105" i="1"/>
  <c r="J104" i="1"/>
  <c r="I104" i="1"/>
  <c r="H105" i="1"/>
  <c r="G27" i="1"/>
  <c r="G17" i="1"/>
  <c r="J74" i="1"/>
  <c r="J81" i="1"/>
  <c r="I81" i="1" s="1"/>
  <c r="J80" i="1"/>
  <c r="I80" i="1" s="1"/>
  <c r="H80" i="1" s="1"/>
  <c r="G83" i="1"/>
  <c r="J79" i="1"/>
  <c r="I79" i="1"/>
  <c r="G78" i="1"/>
  <c r="G77" i="1"/>
  <c r="G80" i="1" l="1"/>
  <c r="G102" i="1" s="1"/>
  <c r="H102" i="1"/>
  <c r="I102" i="1"/>
  <c r="H81" i="1"/>
  <c r="I103" i="1"/>
  <c r="J102" i="1"/>
  <c r="J103" i="1"/>
  <c r="I59" i="1"/>
  <c r="H79" i="1"/>
  <c r="G79" i="1" s="1"/>
  <c r="H74" i="1"/>
  <c r="G60" i="1" l="1"/>
  <c r="G101" i="1" s="1"/>
  <c r="G81" i="1"/>
  <c r="H59" i="1"/>
  <c r="I74" i="1" l="1"/>
  <c r="I100" i="1" l="1"/>
  <c r="G74" i="1"/>
  <c r="J59" i="1"/>
  <c r="J100" i="1" l="1"/>
  <c r="G59" i="1"/>
  <c r="L102" i="1"/>
  <c r="G105" i="1" l="1"/>
  <c r="L105" i="1"/>
  <c r="L104" i="1"/>
  <c r="L100" i="1" l="1"/>
  <c r="L103" i="1"/>
</calcChain>
</file>

<file path=xl/sharedStrings.xml><?xml version="1.0" encoding="utf-8"?>
<sst xmlns="http://schemas.openxmlformats.org/spreadsheetml/2006/main" count="223" uniqueCount="80">
  <si>
    <t>№ п/п</t>
  </si>
  <si>
    <t>Наименование мероприятия</t>
  </si>
  <si>
    <t>Источники финансирования</t>
  </si>
  <si>
    <t>Всего</t>
  </si>
  <si>
    <t>Всего:</t>
  </si>
  <si>
    <t>Федеральный бюджет</t>
  </si>
  <si>
    <t>Областной бюджет</t>
  </si>
  <si>
    <t>Внебюджетные источники</t>
  </si>
  <si>
    <t>Исполнители</t>
  </si>
  <si>
    <t>Срок начала/ окончания работ</t>
  </si>
  <si>
    <t>Объёмы финансирования, руб.</t>
  </si>
  <si>
    <t>Соисполнители</t>
  </si>
  <si>
    <t>Ожидаемый  результат</t>
  </si>
  <si>
    <t xml:space="preserve">Итого по Программе </t>
  </si>
  <si>
    <t>1.1.</t>
  </si>
  <si>
    <t>1.2.</t>
  </si>
  <si>
    <t>2.1.</t>
  </si>
  <si>
    <t>1. Обеспечение строительства объектов социальной направленности</t>
  </si>
  <si>
    <t>Приложение № 1</t>
  </si>
  <si>
    <t>3.1.</t>
  </si>
  <si>
    <t xml:space="preserve"> Строительство здания спортзала  МБОУ "Октябрьская средняя общеобразовательная школа № 1"</t>
  </si>
  <si>
    <t>3.2.</t>
  </si>
  <si>
    <t>-</t>
  </si>
  <si>
    <t>3.3.</t>
  </si>
  <si>
    <t>Администрация Устьянского муниципального округа Архангельской области в лице отдела архитектуры и строительства</t>
  </si>
  <si>
    <t>1.4.</t>
  </si>
  <si>
    <t>Мероприятия в области переселения граждан из ветхого и  аварийного жилья Устьянского муниципального округа Архангельской области</t>
  </si>
  <si>
    <t>2024 год</t>
  </si>
  <si>
    <t>2. Обеспечение строительства объектов спортивной направленности</t>
  </si>
  <si>
    <t>3. Обеспечение мероприятий по переселению граждан из аварийного жилищного фонда</t>
  </si>
  <si>
    <t>2024г.</t>
  </si>
  <si>
    <t>2024/2026г.</t>
  </si>
  <si>
    <t>2024 год/2026 год</t>
  </si>
  <si>
    <t>2024г</t>
  </si>
  <si>
    <t>Улучшение условий для размещения библиотеки (1 объект)</t>
  </si>
  <si>
    <t>Повышения физической подготовки детей школьного возраста за счет строительства нового спортазала на 807 мест.</t>
  </si>
  <si>
    <t xml:space="preserve">Подготовка обоснования инвестиций, разработка документов территориального планирования для проектирования под строительство, получение оценки стоимости жилых помещений </t>
  </si>
  <si>
    <t>Управление образования администрации Устьянского муниципального округа</t>
  </si>
  <si>
    <t>Местный бюджет</t>
  </si>
  <si>
    <r>
      <t xml:space="preserve">Укрепление здоровья детей за счет строительства детского оздоровительного лагеря </t>
    </r>
    <r>
      <rPr>
        <sz val="10"/>
        <color rgb="FF00B0F0"/>
        <rFont val="Times New Roman"/>
        <family val="1"/>
        <charset val="204"/>
      </rPr>
      <t>(не менее 3000 детей в год)</t>
    </r>
    <r>
      <rPr>
        <sz val="10"/>
        <color rgb="FFC00000"/>
        <rFont val="Times New Roman"/>
        <family val="1"/>
        <charset val="204"/>
      </rPr>
      <t xml:space="preserve"> </t>
    </r>
  </si>
  <si>
    <t>Подготовка заключений спец.организации для рассмотрения вопросов о признании МКД аварийными (100%)</t>
  </si>
  <si>
    <t>Перечень мероприятий по программе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</t>
  </si>
  <si>
    <t>к Программе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</t>
  </si>
  <si>
    <t>Управление культуры и туризма администрации Устьянского муниципального округа</t>
  </si>
  <si>
    <t>1.5.</t>
  </si>
  <si>
    <t>Повышение уровня качественного предоставления услуг (1 объект)</t>
  </si>
  <si>
    <t>Обеспечение потребности населения в объектах социального назначения (1 объект)</t>
  </si>
  <si>
    <t>1.6.</t>
  </si>
  <si>
    <t>2.2.</t>
  </si>
  <si>
    <t>Обеспечение возможности для занятий детей и взрослых спортом</t>
  </si>
  <si>
    <t>ГК</t>
  </si>
  <si>
    <t>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</si>
  <si>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 за счет средств бюджетов субъектов Российской Федерации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</si>
  <si>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</si>
  <si>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 xml:space="preserve">Сокращение непригодного для проживания жилищного фонда через приобретение помещений в многоквартирных жилых домах аварийного жилищного фонда. Предоставление дополнительных мер поддержки по обеспечению жилыми помещениями в форме субсидии. </t>
  </si>
  <si>
    <t>Проведение обследования всех многоквартирных домов по Устьянскому муниципальному округу</t>
  </si>
  <si>
    <t>3.4.</t>
  </si>
  <si>
    <t>Выполнение работ по разработке обоснования инвестиций на строительство пяти многоквартирных домов</t>
  </si>
  <si>
    <t>Подготовка обоснования инвестиций, для дальнейшего строительства</t>
  </si>
  <si>
    <t>Приобретение здания для размещения детского сада в с. Бестужево (реализация мероприятий по социально-экономическому развитию)</t>
  </si>
  <si>
    <t>Приобретение здания социокультурного центра в поселке Квазеньга Устьянского района Архангельской области (реализация мероприятий по социально-экономическому развитию)</t>
  </si>
  <si>
    <t>Приобретение здания социокультурного центра в поселке Мирный Устьянского района Архангельской области (реализация мероприятий по социально-экономическому развитию)</t>
  </si>
  <si>
    <t xml:space="preserve"> Устройство поля для минифутбола в селе Малодоры (реализация мероприятий по социально-экономическому развитию)</t>
  </si>
  <si>
    <t>Повышение уровня качественнго образования за счет строительства новой школы</t>
  </si>
  <si>
    <t>4. Обеспечение качественным и доступным жильем</t>
  </si>
  <si>
    <t>4.1.</t>
  </si>
  <si>
    <t>Обустройство пандуса у дома №6а по ул. Ломоносова в п. Октябрьский</t>
  </si>
  <si>
    <t>Отдел жилищно-коммунального хозяйства администрации Устьянского муниципального округа</t>
  </si>
  <si>
    <t>3.5.</t>
  </si>
  <si>
    <t>Проведение обследования всех многоквартирных домов по Устьянскому муниципальному округу за счет СВМЗ</t>
  </si>
  <si>
    <t>Обеспечение доступности МГН</t>
  </si>
  <si>
    <t>1.3.1</t>
  </si>
  <si>
    <t>1.3.2</t>
  </si>
  <si>
    <t>Корректировка проектной документации на объект: "Здание общественно-делового назначения по ул. Ленина в пос. Октябрьский Устьянского муниципального округа Архангельской области" (реализация мероприятий по социально-экономическому развитию)</t>
  </si>
  <si>
    <t>Подготовка для строительства объекта (1 объект)</t>
  </si>
  <si>
    <t>Строительство здания общественно-делового назначения по ул. Ленина в пос. Октябрьский Устьянского муниципального округа (реализация мероприятий по социально-экономическому развитию)</t>
  </si>
  <si>
    <t>Разработка технико-ценового аудита обоснования инвестиций для строительства школы на 860 мест в п. Октябрьский (гранты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области)</t>
  </si>
  <si>
    <t>1.5.1</t>
  </si>
  <si>
    <t>Выполнение работ по определению рыночной стоимости планируемого к приобретению недвижимого имущества (приобретение здания социокультурного центра в поселке Квазеньга Устьянского района Архангельской области</t>
  </si>
  <si>
    <t>Разработка технико-ценового аудита обоснования инвестиций для строительства детского оздоровительного лагеря круглогодичного действия на 300 мест д. Кононовская (гранты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</si>
</sst>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164" fontId="7" fillId="0" borderId="1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right" vertical="center" wrapText="1"/>
    </xf>
    <xf numFmtId="0" fontId="0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vertical="center" wrapText="1"/>
    </xf>
    <xf numFmtId="165" fontId="4" fillId="0" borderId="6" xfId="0" applyNumberFormat="1" applyFont="1" applyFill="1" applyBorder="1" applyAlignment="1">
      <alignment vertical="center" wrapText="1"/>
    </xf>
    <xf numFmtId="164" fontId="0" fillId="0" borderId="0" xfId="0" applyNumberFormat="1" applyFont="1" applyFill="1"/>
    <xf numFmtId="43" fontId="0" fillId="0" borderId="0" xfId="0" applyNumberFormat="1" applyFont="1" applyFill="1"/>
    <xf numFmtId="0" fontId="0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"/>
  <sheetViews>
    <sheetView tabSelected="1" view="pageBreakPreview" zoomScale="70" zoomScaleNormal="75" zoomScaleSheetLayoutView="70" zoomScalePageLayoutView="75" workbookViewId="0">
      <pane ySplit="5" topLeftCell="A6" activePane="bottomLeft" state="frozen"/>
      <selection pane="bottomLeft" activeCell="C7" sqref="C7:C11"/>
    </sheetView>
  </sheetViews>
  <sheetFormatPr defaultColWidth="9.109375" defaultRowHeight="13.2" x14ac:dyDescent="0.25"/>
  <cols>
    <col min="1" max="1" width="8.5546875" style="4" customWidth="1"/>
    <col min="2" max="3" width="29.88671875" style="4" customWidth="1"/>
    <col min="4" max="4" width="16.33203125" style="4" customWidth="1"/>
    <col min="5" max="5" width="15.88671875" style="4" customWidth="1"/>
    <col min="6" max="6" width="23.33203125" style="4" customWidth="1"/>
    <col min="7" max="7" width="21.33203125" style="4" customWidth="1"/>
    <col min="8" max="9" width="19.109375" style="4" customWidth="1"/>
    <col min="10" max="10" width="16" style="4" customWidth="1"/>
    <col min="11" max="11" width="28" style="4" customWidth="1"/>
    <col min="12" max="12" width="23.109375" style="4" customWidth="1"/>
    <col min="13" max="13" width="24.6640625" style="4" customWidth="1"/>
    <col min="14" max="16384" width="9.109375" style="4"/>
  </cols>
  <sheetData>
    <row r="1" spans="1:17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7" ht="58.5" customHeight="1" x14ac:dyDescent="0.25">
      <c r="J2" s="26" t="s">
        <v>42</v>
      </c>
      <c r="K2" s="26"/>
      <c r="L2" s="5"/>
      <c r="M2" s="5"/>
    </row>
    <row r="3" spans="1:17" ht="48.75" customHeight="1" x14ac:dyDescent="0.25">
      <c r="A3" s="31" t="s">
        <v>41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5"/>
      <c r="M3" s="5"/>
    </row>
    <row r="4" spans="1:17" ht="51" customHeight="1" x14ac:dyDescent="0.25">
      <c r="A4" s="29" t="s">
        <v>0</v>
      </c>
      <c r="B4" s="29" t="s">
        <v>1</v>
      </c>
      <c r="C4" s="29" t="s">
        <v>8</v>
      </c>
      <c r="D4" s="27" t="s">
        <v>11</v>
      </c>
      <c r="E4" s="29" t="s">
        <v>9</v>
      </c>
      <c r="F4" s="29" t="s">
        <v>2</v>
      </c>
      <c r="G4" s="29" t="s">
        <v>10</v>
      </c>
      <c r="H4" s="29"/>
      <c r="I4" s="29"/>
      <c r="J4" s="29"/>
      <c r="K4" s="29" t="s">
        <v>12</v>
      </c>
      <c r="L4" s="6"/>
      <c r="M4" s="6"/>
      <c r="N4" s="6"/>
      <c r="O4" s="6"/>
      <c r="P4" s="6"/>
      <c r="Q4" s="6"/>
    </row>
    <row r="5" spans="1:17" x14ac:dyDescent="0.25">
      <c r="A5" s="29"/>
      <c r="B5" s="29"/>
      <c r="C5" s="29"/>
      <c r="D5" s="28"/>
      <c r="E5" s="29"/>
      <c r="F5" s="29"/>
      <c r="G5" s="15" t="s">
        <v>3</v>
      </c>
      <c r="H5" s="15">
        <v>2024</v>
      </c>
      <c r="I5" s="15">
        <v>2025</v>
      </c>
      <c r="J5" s="15">
        <v>2026</v>
      </c>
      <c r="K5" s="29"/>
      <c r="L5" s="6"/>
      <c r="M5" s="6"/>
      <c r="N5" s="6"/>
      <c r="O5" s="6"/>
      <c r="P5" s="6"/>
      <c r="Q5" s="6"/>
    </row>
    <row r="6" spans="1:17" ht="27" customHeight="1" x14ac:dyDescent="0.25">
      <c r="A6" s="30" t="s">
        <v>17</v>
      </c>
      <c r="B6" s="30"/>
      <c r="C6" s="30"/>
      <c r="D6" s="30"/>
      <c r="E6" s="30"/>
      <c r="F6" s="30"/>
      <c r="G6" s="30"/>
      <c r="H6" s="30"/>
      <c r="I6" s="30"/>
      <c r="J6" s="30"/>
      <c r="K6" s="15"/>
      <c r="L6" s="6"/>
      <c r="M6" s="6"/>
      <c r="N6" s="6"/>
      <c r="O6" s="6"/>
      <c r="P6" s="6"/>
      <c r="Q6" s="6"/>
    </row>
    <row r="7" spans="1:17" ht="30.6" customHeight="1" x14ac:dyDescent="0.25">
      <c r="A7" s="22" t="s">
        <v>14</v>
      </c>
      <c r="B7" s="24" t="s">
        <v>79</v>
      </c>
      <c r="C7" s="22" t="s">
        <v>24</v>
      </c>
      <c r="D7" s="22"/>
      <c r="E7" s="22" t="s">
        <v>31</v>
      </c>
      <c r="F7" s="14" t="s">
        <v>4</v>
      </c>
      <c r="G7" s="1">
        <f>G9</f>
        <v>510000</v>
      </c>
      <c r="H7" s="1">
        <f>H9</f>
        <v>510000</v>
      </c>
      <c r="I7" s="2">
        <v>0</v>
      </c>
      <c r="J7" s="2">
        <v>0</v>
      </c>
      <c r="K7" s="22" t="s">
        <v>39</v>
      </c>
      <c r="L7" s="6"/>
      <c r="M7" s="6"/>
      <c r="N7" s="6"/>
      <c r="O7" s="6"/>
      <c r="P7" s="6"/>
      <c r="Q7" s="6"/>
    </row>
    <row r="8" spans="1:17" ht="30.6" customHeight="1" x14ac:dyDescent="0.25">
      <c r="A8" s="22"/>
      <c r="B8" s="22"/>
      <c r="C8" s="22"/>
      <c r="D8" s="22"/>
      <c r="E8" s="22"/>
      <c r="F8" s="14" t="s">
        <v>5</v>
      </c>
      <c r="G8" s="2">
        <v>0</v>
      </c>
      <c r="H8" s="2">
        <v>0</v>
      </c>
      <c r="I8" s="2">
        <v>0</v>
      </c>
      <c r="J8" s="2">
        <v>0</v>
      </c>
      <c r="K8" s="22"/>
      <c r="L8" s="6"/>
      <c r="M8" s="6"/>
      <c r="N8" s="6"/>
      <c r="O8" s="6"/>
      <c r="P8" s="6"/>
      <c r="Q8" s="6"/>
    </row>
    <row r="9" spans="1:17" ht="30.6" customHeight="1" x14ac:dyDescent="0.25">
      <c r="A9" s="22"/>
      <c r="B9" s="22"/>
      <c r="C9" s="22"/>
      <c r="D9" s="22"/>
      <c r="E9" s="22"/>
      <c r="F9" s="14" t="s">
        <v>6</v>
      </c>
      <c r="G9" s="2">
        <f>H9</f>
        <v>510000</v>
      </c>
      <c r="H9" s="2">
        <v>510000</v>
      </c>
      <c r="I9" s="2">
        <v>0</v>
      </c>
      <c r="J9" s="2">
        <v>0</v>
      </c>
      <c r="K9" s="22"/>
      <c r="L9" s="6"/>
      <c r="M9" s="6"/>
      <c r="N9" s="6"/>
      <c r="O9" s="6"/>
      <c r="P9" s="6"/>
      <c r="Q9" s="6"/>
    </row>
    <row r="10" spans="1:17" ht="30.6" customHeight="1" x14ac:dyDescent="0.25">
      <c r="A10" s="22"/>
      <c r="B10" s="22"/>
      <c r="C10" s="22"/>
      <c r="D10" s="22"/>
      <c r="E10" s="22"/>
      <c r="F10" s="14" t="s">
        <v>38</v>
      </c>
      <c r="G10" s="2">
        <v>0</v>
      </c>
      <c r="H10" s="2">
        <v>0</v>
      </c>
      <c r="I10" s="2">
        <v>0</v>
      </c>
      <c r="J10" s="2">
        <v>0</v>
      </c>
      <c r="K10" s="22"/>
      <c r="L10" s="6"/>
      <c r="M10" s="6"/>
      <c r="N10" s="6"/>
      <c r="O10" s="6"/>
      <c r="P10" s="6"/>
      <c r="Q10" s="6"/>
    </row>
    <row r="11" spans="1:17" ht="30.6" customHeight="1" x14ac:dyDescent="0.25">
      <c r="A11" s="22"/>
      <c r="B11" s="22"/>
      <c r="C11" s="22"/>
      <c r="D11" s="22"/>
      <c r="E11" s="22"/>
      <c r="F11" s="14" t="s">
        <v>7</v>
      </c>
      <c r="G11" s="2">
        <v>0</v>
      </c>
      <c r="H11" s="2">
        <v>0</v>
      </c>
      <c r="I11" s="2">
        <v>0</v>
      </c>
      <c r="J11" s="2">
        <v>0</v>
      </c>
      <c r="K11" s="22"/>
      <c r="L11" s="6"/>
      <c r="M11" s="6"/>
      <c r="N11" s="6"/>
      <c r="O11" s="6"/>
      <c r="P11" s="6"/>
      <c r="Q11" s="6"/>
    </row>
    <row r="12" spans="1:17" ht="31.2" customHeight="1" x14ac:dyDescent="0.25">
      <c r="A12" s="24" t="s">
        <v>15</v>
      </c>
      <c r="B12" s="24" t="s">
        <v>76</v>
      </c>
      <c r="C12" s="22" t="s">
        <v>24</v>
      </c>
      <c r="D12" s="22" t="s">
        <v>37</v>
      </c>
      <c r="E12" s="22" t="s">
        <v>31</v>
      </c>
      <c r="F12" s="14" t="s">
        <v>4</v>
      </c>
      <c r="G12" s="1">
        <f>G14</f>
        <v>1168166.57</v>
      </c>
      <c r="H12" s="1">
        <f>H14</f>
        <v>1168166.57</v>
      </c>
      <c r="I12" s="2">
        <v>0</v>
      </c>
      <c r="J12" s="2">
        <v>0</v>
      </c>
      <c r="K12" s="22" t="s">
        <v>63</v>
      </c>
      <c r="L12" s="6"/>
      <c r="M12" s="6"/>
      <c r="N12" s="6"/>
      <c r="O12" s="6"/>
      <c r="P12" s="6"/>
      <c r="Q12" s="6"/>
    </row>
    <row r="13" spans="1:17" ht="31.2" customHeight="1" x14ac:dyDescent="0.25">
      <c r="A13" s="22"/>
      <c r="B13" s="22"/>
      <c r="C13" s="22"/>
      <c r="D13" s="22"/>
      <c r="E13" s="22"/>
      <c r="F13" s="14" t="s">
        <v>5</v>
      </c>
      <c r="G13" s="2">
        <v>0</v>
      </c>
      <c r="H13" s="2">
        <v>0</v>
      </c>
      <c r="I13" s="2">
        <v>0</v>
      </c>
      <c r="J13" s="2">
        <v>0</v>
      </c>
      <c r="K13" s="22"/>
      <c r="L13" s="6"/>
      <c r="M13" s="6"/>
      <c r="N13" s="6"/>
      <c r="O13" s="6"/>
      <c r="P13" s="6"/>
      <c r="Q13" s="6"/>
    </row>
    <row r="14" spans="1:17" ht="31.2" customHeight="1" x14ac:dyDescent="0.25">
      <c r="A14" s="22"/>
      <c r="B14" s="22"/>
      <c r="C14" s="22"/>
      <c r="D14" s="22"/>
      <c r="E14" s="22"/>
      <c r="F14" s="14" t="s">
        <v>6</v>
      </c>
      <c r="G14" s="2">
        <f>H14</f>
        <v>1168166.57</v>
      </c>
      <c r="H14" s="2">
        <v>1168166.57</v>
      </c>
      <c r="I14" s="2">
        <v>0</v>
      </c>
      <c r="J14" s="2">
        <v>0</v>
      </c>
      <c r="K14" s="22"/>
      <c r="L14" s="6"/>
      <c r="M14" s="6"/>
      <c r="N14" s="6"/>
      <c r="O14" s="6"/>
      <c r="P14" s="6"/>
      <c r="Q14" s="6"/>
    </row>
    <row r="15" spans="1:17" ht="31.2" customHeight="1" x14ac:dyDescent="0.25">
      <c r="A15" s="22"/>
      <c r="B15" s="22"/>
      <c r="C15" s="22"/>
      <c r="D15" s="22"/>
      <c r="E15" s="22"/>
      <c r="F15" s="14" t="s">
        <v>38</v>
      </c>
      <c r="G15" s="2">
        <v>0</v>
      </c>
      <c r="H15" s="2">
        <v>0</v>
      </c>
      <c r="I15" s="2">
        <v>0</v>
      </c>
      <c r="J15" s="2">
        <v>0</v>
      </c>
      <c r="K15" s="22"/>
      <c r="L15" s="6"/>
      <c r="M15" s="6"/>
      <c r="N15" s="6"/>
      <c r="O15" s="6"/>
      <c r="P15" s="6"/>
      <c r="Q15" s="6"/>
    </row>
    <row r="16" spans="1:17" ht="31.2" customHeight="1" x14ac:dyDescent="0.25">
      <c r="A16" s="22"/>
      <c r="B16" s="22"/>
      <c r="C16" s="22"/>
      <c r="D16" s="22"/>
      <c r="E16" s="22"/>
      <c r="F16" s="14" t="s">
        <v>7</v>
      </c>
      <c r="G16" s="2">
        <v>0</v>
      </c>
      <c r="H16" s="2">
        <v>0</v>
      </c>
      <c r="I16" s="2">
        <v>0</v>
      </c>
      <c r="J16" s="2">
        <v>0</v>
      </c>
      <c r="K16" s="22"/>
      <c r="L16" s="6"/>
      <c r="M16" s="6"/>
      <c r="N16" s="6"/>
      <c r="O16" s="6"/>
      <c r="P16" s="6"/>
      <c r="Q16" s="6"/>
    </row>
    <row r="17" spans="1:17" ht="29.4" customHeight="1" x14ac:dyDescent="0.25">
      <c r="A17" s="23" t="s">
        <v>71</v>
      </c>
      <c r="B17" s="24" t="s">
        <v>73</v>
      </c>
      <c r="C17" s="22" t="s">
        <v>24</v>
      </c>
      <c r="D17" s="22" t="s">
        <v>43</v>
      </c>
      <c r="E17" s="22" t="s">
        <v>33</v>
      </c>
      <c r="F17" s="15" t="s">
        <v>4</v>
      </c>
      <c r="G17" s="1">
        <f>G18+G19+G20+G21</f>
        <v>100000</v>
      </c>
      <c r="H17" s="1">
        <f>H18+H19+H20+H21</f>
        <v>100000</v>
      </c>
      <c r="I17" s="1">
        <v>0</v>
      </c>
      <c r="J17" s="1">
        <v>0</v>
      </c>
      <c r="K17" s="22" t="s">
        <v>74</v>
      </c>
      <c r="L17" s="6"/>
      <c r="M17" s="6"/>
      <c r="N17" s="6"/>
      <c r="O17" s="6"/>
      <c r="P17" s="6"/>
      <c r="Q17" s="6"/>
    </row>
    <row r="18" spans="1:17" ht="29.4" customHeight="1" x14ac:dyDescent="0.25">
      <c r="A18" s="23"/>
      <c r="B18" s="22"/>
      <c r="C18" s="22"/>
      <c r="D18" s="22"/>
      <c r="E18" s="22"/>
      <c r="F18" s="14" t="s">
        <v>5</v>
      </c>
      <c r="G18" s="2">
        <v>0</v>
      </c>
      <c r="H18" s="2">
        <v>0</v>
      </c>
      <c r="I18" s="2">
        <v>0</v>
      </c>
      <c r="J18" s="2">
        <v>0</v>
      </c>
      <c r="K18" s="22"/>
      <c r="L18" s="6"/>
      <c r="M18" s="6"/>
      <c r="N18" s="6"/>
      <c r="O18" s="6"/>
      <c r="P18" s="6"/>
      <c r="Q18" s="6"/>
    </row>
    <row r="19" spans="1:17" ht="29.4" customHeight="1" x14ac:dyDescent="0.25">
      <c r="A19" s="23"/>
      <c r="B19" s="22"/>
      <c r="C19" s="22"/>
      <c r="D19" s="22"/>
      <c r="E19" s="22"/>
      <c r="F19" s="14" t="s">
        <v>6</v>
      </c>
      <c r="G19" s="2">
        <f>H19</f>
        <v>100000</v>
      </c>
      <c r="H19" s="2">
        <v>100000</v>
      </c>
      <c r="I19" s="2">
        <v>0</v>
      </c>
      <c r="J19" s="2">
        <v>0</v>
      </c>
      <c r="K19" s="22"/>
      <c r="L19" s="6"/>
      <c r="M19" s="6"/>
      <c r="N19" s="6"/>
      <c r="O19" s="6"/>
      <c r="P19" s="6"/>
      <c r="Q19" s="6"/>
    </row>
    <row r="20" spans="1:17" ht="29.4" customHeight="1" x14ac:dyDescent="0.25">
      <c r="A20" s="23"/>
      <c r="B20" s="22"/>
      <c r="C20" s="22"/>
      <c r="D20" s="22"/>
      <c r="E20" s="22"/>
      <c r="F20" s="14" t="s">
        <v>38</v>
      </c>
      <c r="G20" s="2">
        <v>0</v>
      </c>
      <c r="H20" s="2">
        <v>0</v>
      </c>
      <c r="I20" s="2">
        <v>0</v>
      </c>
      <c r="J20" s="2">
        <v>0</v>
      </c>
      <c r="K20" s="22"/>
      <c r="L20" s="6"/>
      <c r="M20" s="6"/>
      <c r="N20" s="6"/>
      <c r="O20" s="6"/>
      <c r="P20" s="6"/>
      <c r="Q20" s="6"/>
    </row>
    <row r="21" spans="1:17" ht="29.4" customHeight="1" x14ac:dyDescent="0.25">
      <c r="A21" s="23"/>
      <c r="B21" s="22"/>
      <c r="C21" s="22"/>
      <c r="D21" s="22"/>
      <c r="E21" s="22"/>
      <c r="F21" s="14" t="s">
        <v>7</v>
      </c>
      <c r="G21" s="2">
        <v>0</v>
      </c>
      <c r="H21" s="2">
        <v>0</v>
      </c>
      <c r="I21" s="2">
        <v>0</v>
      </c>
      <c r="J21" s="2">
        <v>0</v>
      </c>
      <c r="K21" s="22"/>
      <c r="L21" s="6"/>
      <c r="M21" s="6"/>
      <c r="N21" s="6"/>
      <c r="O21" s="6"/>
      <c r="P21" s="6"/>
      <c r="Q21" s="6"/>
    </row>
    <row r="22" spans="1:17" ht="29.4" customHeight="1" x14ac:dyDescent="0.25">
      <c r="A22" s="23" t="s">
        <v>72</v>
      </c>
      <c r="B22" s="24" t="s">
        <v>75</v>
      </c>
      <c r="C22" s="22" t="s">
        <v>24</v>
      </c>
      <c r="D22" s="22" t="s">
        <v>43</v>
      </c>
      <c r="E22" s="22" t="s">
        <v>33</v>
      </c>
      <c r="F22" s="15" t="s">
        <v>4</v>
      </c>
      <c r="G22" s="1">
        <f>G23+G24+G25+G26</f>
        <v>1000000</v>
      </c>
      <c r="H22" s="1">
        <f>H23+H24+H25+H26</f>
        <v>1000000</v>
      </c>
      <c r="I22" s="1">
        <v>0</v>
      </c>
      <c r="J22" s="1">
        <v>0</v>
      </c>
      <c r="K22" s="22" t="s">
        <v>34</v>
      </c>
      <c r="L22" s="6"/>
      <c r="M22" s="6"/>
      <c r="N22" s="6"/>
      <c r="O22" s="6"/>
      <c r="P22" s="6"/>
      <c r="Q22" s="6"/>
    </row>
    <row r="23" spans="1:17" ht="29.4" customHeight="1" x14ac:dyDescent="0.25">
      <c r="A23" s="23"/>
      <c r="B23" s="22"/>
      <c r="C23" s="22"/>
      <c r="D23" s="22"/>
      <c r="E23" s="22"/>
      <c r="F23" s="14" t="s">
        <v>5</v>
      </c>
      <c r="G23" s="2">
        <v>0</v>
      </c>
      <c r="H23" s="2">
        <v>0</v>
      </c>
      <c r="I23" s="2">
        <v>0</v>
      </c>
      <c r="J23" s="2">
        <v>0</v>
      </c>
      <c r="K23" s="22"/>
      <c r="L23" s="6"/>
      <c r="M23" s="6"/>
      <c r="N23" s="6"/>
      <c r="O23" s="6"/>
      <c r="P23" s="6"/>
      <c r="Q23" s="6"/>
    </row>
    <row r="24" spans="1:17" ht="29.4" customHeight="1" x14ac:dyDescent="0.25">
      <c r="A24" s="23"/>
      <c r="B24" s="22"/>
      <c r="C24" s="22"/>
      <c r="D24" s="22"/>
      <c r="E24" s="22"/>
      <c r="F24" s="14" t="s">
        <v>6</v>
      </c>
      <c r="G24" s="2">
        <f>H24</f>
        <v>1000000</v>
      </c>
      <c r="H24" s="2">
        <v>1000000</v>
      </c>
      <c r="I24" s="2">
        <v>0</v>
      </c>
      <c r="J24" s="2">
        <v>0</v>
      </c>
      <c r="K24" s="22"/>
      <c r="L24" s="6"/>
      <c r="M24" s="6"/>
      <c r="N24" s="6"/>
      <c r="O24" s="6"/>
      <c r="P24" s="6"/>
      <c r="Q24" s="6"/>
    </row>
    <row r="25" spans="1:17" ht="29.4" customHeight="1" x14ac:dyDescent="0.25">
      <c r="A25" s="23"/>
      <c r="B25" s="22"/>
      <c r="C25" s="22"/>
      <c r="D25" s="22"/>
      <c r="E25" s="22"/>
      <c r="F25" s="14" t="s">
        <v>38</v>
      </c>
      <c r="G25" s="2">
        <v>0</v>
      </c>
      <c r="H25" s="2">
        <v>0</v>
      </c>
      <c r="I25" s="2">
        <v>0</v>
      </c>
      <c r="J25" s="2">
        <v>0</v>
      </c>
      <c r="K25" s="22"/>
      <c r="L25" s="6"/>
      <c r="M25" s="6"/>
      <c r="N25" s="6"/>
      <c r="O25" s="6"/>
      <c r="P25" s="6"/>
      <c r="Q25" s="6"/>
    </row>
    <row r="26" spans="1:17" ht="29.4" customHeight="1" x14ac:dyDescent="0.25">
      <c r="A26" s="23"/>
      <c r="B26" s="22"/>
      <c r="C26" s="22"/>
      <c r="D26" s="22"/>
      <c r="E26" s="22"/>
      <c r="F26" s="14" t="s">
        <v>7</v>
      </c>
      <c r="G26" s="2">
        <v>0</v>
      </c>
      <c r="H26" s="2">
        <v>0</v>
      </c>
      <c r="I26" s="2">
        <v>0</v>
      </c>
      <c r="J26" s="2">
        <v>0</v>
      </c>
      <c r="K26" s="22"/>
      <c r="L26" s="6"/>
      <c r="M26" s="6"/>
      <c r="N26" s="6"/>
      <c r="O26" s="6"/>
      <c r="P26" s="6"/>
      <c r="Q26" s="6"/>
    </row>
    <row r="27" spans="1:17" ht="21.6" customHeight="1" x14ac:dyDescent="0.25">
      <c r="A27" s="24" t="s">
        <v>25</v>
      </c>
      <c r="B27" s="24" t="s">
        <v>59</v>
      </c>
      <c r="C27" s="22" t="s">
        <v>24</v>
      </c>
      <c r="D27" s="22" t="s">
        <v>37</v>
      </c>
      <c r="E27" s="22" t="s">
        <v>30</v>
      </c>
      <c r="F27" s="15" t="s">
        <v>4</v>
      </c>
      <c r="G27" s="1">
        <f>G28+G29+G30+G31</f>
        <v>10000000</v>
      </c>
      <c r="H27" s="1">
        <f>H28+H29+H30+H31</f>
        <v>10000000</v>
      </c>
      <c r="I27" s="1">
        <v>0</v>
      </c>
      <c r="J27" s="1">
        <v>0</v>
      </c>
      <c r="K27" s="22" t="s">
        <v>45</v>
      </c>
      <c r="L27" s="6"/>
      <c r="M27" s="6"/>
      <c r="N27" s="6"/>
      <c r="O27" s="6"/>
      <c r="P27" s="6"/>
      <c r="Q27" s="6"/>
    </row>
    <row r="28" spans="1:17" ht="21.6" customHeight="1" x14ac:dyDescent="0.25">
      <c r="A28" s="22"/>
      <c r="B28" s="22"/>
      <c r="C28" s="22"/>
      <c r="D28" s="22"/>
      <c r="E28" s="22"/>
      <c r="F28" s="14" t="s">
        <v>5</v>
      </c>
      <c r="G28" s="2">
        <v>0</v>
      </c>
      <c r="H28" s="2">
        <v>0</v>
      </c>
      <c r="I28" s="2">
        <v>0</v>
      </c>
      <c r="J28" s="2">
        <v>0</v>
      </c>
      <c r="K28" s="22"/>
      <c r="L28" s="6"/>
      <c r="M28" s="6"/>
      <c r="N28" s="6"/>
      <c r="O28" s="6"/>
      <c r="P28" s="6"/>
      <c r="Q28" s="6"/>
    </row>
    <row r="29" spans="1:17" ht="21.6" customHeight="1" x14ac:dyDescent="0.25">
      <c r="A29" s="22"/>
      <c r="B29" s="22"/>
      <c r="C29" s="22"/>
      <c r="D29" s="22"/>
      <c r="E29" s="22"/>
      <c r="F29" s="14" t="s">
        <v>6</v>
      </c>
      <c r="G29" s="2">
        <v>10000000</v>
      </c>
      <c r="H29" s="2">
        <v>10000000</v>
      </c>
      <c r="I29" s="2">
        <v>0</v>
      </c>
      <c r="J29" s="2">
        <v>0</v>
      </c>
      <c r="K29" s="22"/>
      <c r="L29" s="6"/>
      <c r="M29" s="6"/>
      <c r="N29" s="6"/>
      <c r="O29" s="6"/>
      <c r="P29" s="6"/>
      <c r="Q29" s="6"/>
    </row>
    <row r="30" spans="1:17" ht="21.6" customHeight="1" x14ac:dyDescent="0.25">
      <c r="A30" s="22"/>
      <c r="B30" s="22"/>
      <c r="C30" s="22"/>
      <c r="D30" s="22"/>
      <c r="E30" s="22"/>
      <c r="F30" s="14" t="s">
        <v>38</v>
      </c>
      <c r="G30" s="2">
        <v>0</v>
      </c>
      <c r="H30" s="2">
        <v>0</v>
      </c>
      <c r="I30" s="2">
        <v>0</v>
      </c>
      <c r="J30" s="2">
        <v>0</v>
      </c>
      <c r="K30" s="22"/>
      <c r="L30" s="6"/>
      <c r="M30" s="6"/>
      <c r="N30" s="6"/>
      <c r="O30" s="6"/>
      <c r="P30" s="6"/>
      <c r="Q30" s="6"/>
    </row>
    <row r="31" spans="1:17" ht="33.6" customHeight="1" x14ac:dyDescent="0.25">
      <c r="A31" s="22"/>
      <c r="B31" s="22"/>
      <c r="C31" s="22"/>
      <c r="D31" s="22"/>
      <c r="E31" s="22"/>
      <c r="F31" s="14" t="s">
        <v>7</v>
      </c>
      <c r="G31" s="2">
        <v>0</v>
      </c>
      <c r="H31" s="2">
        <v>0</v>
      </c>
      <c r="I31" s="2">
        <v>0</v>
      </c>
      <c r="J31" s="2">
        <v>0</v>
      </c>
      <c r="K31" s="22"/>
      <c r="L31" s="6"/>
      <c r="M31" s="6"/>
      <c r="N31" s="6"/>
      <c r="O31" s="6"/>
      <c r="P31" s="6"/>
      <c r="Q31" s="6"/>
    </row>
    <row r="32" spans="1:17" ht="21.6" customHeight="1" x14ac:dyDescent="0.25">
      <c r="A32" s="24" t="s">
        <v>44</v>
      </c>
      <c r="B32" s="24" t="s">
        <v>60</v>
      </c>
      <c r="C32" s="22" t="s">
        <v>24</v>
      </c>
      <c r="D32" s="22" t="s">
        <v>43</v>
      </c>
      <c r="E32" s="22" t="s">
        <v>30</v>
      </c>
      <c r="F32" s="15" t="s">
        <v>4</v>
      </c>
      <c r="G32" s="1">
        <f>G33+G34+G35+G36</f>
        <v>10000000</v>
      </c>
      <c r="H32" s="1">
        <f>H33+H34+H35+H36</f>
        <v>10000000</v>
      </c>
      <c r="I32" s="1">
        <v>0</v>
      </c>
      <c r="J32" s="1">
        <v>0</v>
      </c>
      <c r="K32" s="22" t="s">
        <v>46</v>
      </c>
      <c r="L32" s="6"/>
      <c r="M32" s="6"/>
      <c r="N32" s="6"/>
      <c r="O32" s="6"/>
      <c r="P32" s="6"/>
      <c r="Q32" s="6"/>
    </row>
    <row r="33" spans="1:17" ht="21.6" customHeight="1" x14ac:dyDescent="0.25">
      <c r="A33" s="22"/>
      <c r="B33" s="22"/>
      <c r="C33" s="22"/>
      <c r="D33" s="22"/>
      <c r="E33" s="22"/>
      <c r="F33" s="14" t="s">
        <v>5</v>
      </c>
      <c r="G33" s="2">
        <v>0</v>
      </c>
      <c r="H33" s="2">
        <v>0</v>
      </c>
      <c r="I33" s="2">
        <v>0</v>
      </c>
      <c r="J33" s="2">
        <v>0</v>
      </c>
      <c r="K33" s="22"/>
      <c r="L33" s="6"/>
      <c r="M33" s="6"/>
      <c r="N33" s="6"/>
      <c r="O33" s="6"/>
      <c r="P33" s="6"/>
      <c r="Q33" s="6"/>
    </row>
    <row r="34" spans="1:17" ht="21.6" customHeight="1" x14ac:dyDescent="0.25">
      <c r="A34" s="22"/>
      <c r="B34" s="22"/>
      <c r="C34" s="22"/>
      <c r="D34" s="22"/>
      <c r="E34" s="22"/>
      <c r="F34" s="14" t="s">
        <v>6</v>
      </c>
      <c r="G34" s="2">
        <v>10000000</v>
      </c>
      <c r="H34" s="2">
        <v>10000000</v>
      </c>
      <c r="I34" s="2">
        <v>0</v>
      </c>
      <c r="J34" s="2">
        <v>0</v>
      </c>
      <c r="K34" s="22"/>
      <c r="L34" s="6"/>
      <c r="M34" s="6"/>
      <c r="N34" s="6"/>
      <c r="O34" s="6"/>
      <c r="P34" s="6"/>
      <c r="Q34" s="6"/>
    </row>
    <row r="35" spans="1:17" ht="21.6" customHeight="1" x14ac:dyDescent="0.25">
      <c r="A35" s="22"/>
      <c r="B35" s="22"/>
      <c r="C35" s="22"/>
      <c r="D35" s="22"/>
      <c r="E35" s="22"/>
      <c r="F35" s="14" t="s">
        <v>38</v>
      </c>
      <c r="G35" s="2">
        <v>0</v>
      </c>
      <c r="H35" s="2">
        <v>0</v>
      </c>
      <c r="I35" s="2">
        <v>0</v>
      </c>
      <c r="J35" s="2">
        <v>0</v>
      </c>
      <c r="K35" s="22"/>
      <c r="L35" s="6"/>
      <c r="M35" s="6"/>
      <c r="N35" s="6"/>
      <c r="O35" s="6"/>
      <c r="P35" s="6"/>
      <c r="Q35" s="6"/>
    </row>
    <row r="36" spans="1:17" ht="39" customHeight="1" x14ac:dyDescent="0.25">
      <c r="A36" s="22"/>
      <c r="B36" s="22"/>
      <c r="C36" s="22"/>
      <c r="D36" s="22"/>
      <c r="E36" s="22"/>
      <c r="F36" s="14" t="s">
        <v>7</v>
      </c>
      <c r="G36" s="2">
        <v>0</v>
      </c>
      <c r="H36" s="2">
        <v>0</v>
      </c>
      <c r="I36" s="2">
        <v>0</v>
      </c>
      <c r="J36" s="2">
        <v>0</v>
      </c>
      <c r="K36" s="22"/>
      <c r="L36" s="6"/>
      <c r="M36" s="6"/>
      <c r="N36" s="6"/>
      <c r="O36" s="6"/>
      <c r="P36" s="6"/>
      <c r="Q36" s="6"/>
    </row>
    <row r="37" spans="1:17" ht="25.2" customHeight="1" x14ac:dyDescent="0.25">
      <c r="A37" s="23" t="s">
        <v>77</v>
      </c>
      <c r="B37" s="24" t="s">
        <v>78</v>
      </c>
      <c r="C37" s="22" t="s">
        <v>24</v>
      </c>
      <c r="D37" s="22" t="s">
        <v>43</v>
      </c>
      <c r="E37" s="22" t="s">
        <v>30</v>
      </c>
      <c r="F37" s="15" t="s">
        <v>4</v>
      </c>
      <c r="G37" s="1">
        <f>H37</f>
        <v>10000</v>
      </c>
      <c r="H37" s="1">
        <f>H40</f>
        <v>10000</v>
      </c>
      <c r="I37" s="1">
        <v>0</v>
      </c>
      <c r="J37" s="1">
        <v>0</v>
      </c>
      <c r="K37" s="22" t="s">
        <v>46</v>
      </c>
      <c r="L37" s="6"/>
      <c r="M37" s="6"/>
      <c r="N37" s="6"/>
      <c r="O37" s="6"/>
      <c r="P37" s="6"/>
      <c r="Q37" s="6"/>
    </row>
    <row r="38" spans="1:17" ht="25.2" customHeight="1" x14ac:dyDescent="0.25">
      <c r="A38" s="23"/>
      <c r="B38" s="22"/>
      <c r="C38" s="22"/>
      <c r="D38" s="22"/>
      <c r="E38" s="22"/>
      <c r="F38" s="14" t="s">
        <v>5</v>
      </c>
      <c r="G38" s="2">
        <v>0</v>
      </c>
      <c r="H38" s="2">
        <v>0</v>
      </c>
      <c r="I38" s="2">
        <v>0</v>
      </c>
      <c r="J38" s="2">
        <v>0</v>
      </c>
      <c r="K38" s="22"/>
      <c r="L38" s="6"/>
      <c r="M38" s="6"/>
      <c r="N38" s="6"/>
      <c r="O38" s="6"/>
      <c r="P38" s="6"/>
      <c r="Q38" s="6"/>
    </row>
    <row r="39" spans="1:17" ht="25.2" customHeight="1" x14ac:dyDescent="0.25">
      <c r="A39" s="23"/>
      <c r="B39" s="22"/>
      <c r="C39" s="22"/>
      <c r="D39" s="22"/>
      <c r="E39" s="22"/>
      <c r="F39" s="14" t="s">
        <v>6</v>
      </c>
      <c r="G39" s="2">
        <v>0</v>
      </c>
      <c r="H39" s="2">
        <v>0</v>
      </c>
      <c r="I39" s="2">
        <v>0</v>
      </c>
      <c r="J39" s="2">
        <v>0</v>
      </c>
      <c r="K39" s="22"/>
      <c r="L39" s="6"/>
      <c r="M39" s="6"/>
      <c r="N39" s="6"/>
      <c r="O39" s="6"/>
      <c r="P39" s="6"/>
      <c r="Q39" s="6"/>
    </row>
    <row r="40" spans="1:17" ht="25.2" customHeight="1" x14ac:dyDescent="0.25">
      <c r="A40" s="23"/>
      <c r="B40" s="22"/>
      <c r="C40" s="22"/>
      <c r="D40" s="22"/>
      <c r="E40" s="22"/>
      <c r="F40" s="14" t="s">
        <v>38</v>
      </c>
      <c r="G40" s="2">
        <f>H40</f>
        <v>10000</v>
      </c>
      <c r="H40" s="2">
        <v>10000</v>
      </c>
      <c r="I40" s="2">
        <v>0</v>
      </c>
      <c r="J40" s="2">
        <v>0</v>
      </c>
      <c r="K40" s="22"/>
      <c r="L40" s="6"/>
      <c r="M40" s="6"/>
      <c r="N40" s="6"/>
      <c r="O40" s="6"/>
      <c r="P40" s="6"/>
      <c r="Q40" s="6"/>
    </row>
    <row r="41" spans="1:17" ht="25.2" customHeight="1" x14ac:dyDescent="0.25">
      <c r="A41" s="23"/>
      <c r="B41" s="22"/>
      <c r="C41" s="22"/>
      <c r="D41" s="22"/>
      <c r="E41" s="22"/>
      <c r="F41" s="14" t="s">
        <v>7</v>
      </c>
      <c r="G41" s="2">
        <v>0</v>
      </c>
      <c r="H41" s="2">
        <v>0</v>
      </c>
      <c r="I41" s="2">
        <v>0</v>
      </c>
      <c r="J41" s="2">
        <v>0</v>
      </c>
      <c r="K41" s="22"/>
      <c r="L41" s="6"/>
      <c r="M41" s="6"/>
      <c r="N41" s="6"/>
      <c r="O41" s="6"/>
      <c r="P41" s="6"/>
      <c r="Q41" s="6"/>
    </row>
    <row r="42" spans="1:17" ht="21.6" customHeight="1" x14ac:dyDescent="0.25">
      <c r="A42" s="24" t="s">
        <v>47</v>
      </c>
      <c r="B42" s="24" t="s">
        <v>61</v>
      </c>
      <c r="C42" s="22" t="s">
        <v>24</v>
      </c>
      <c r="D42" s="22" t="s">
        <v>43</v>
      </c>
      <c r="E42" s="22" t="s">
        <v>30</v>
      </c>
      <c r="F42" s="15" t="s">
        <v>4</v>
      </c>
      <c r="G42" s="1">
        <f>G43+G44+G45+G46</f>
        <v>10000000</v>
      </c>
      <c r="H42" s="1">
        <f>H43+H44+H45+H46</f>
        <v>10000000</v>
      </c>
      <c r="I42" s="1">
        <v>0</v>
      </c>
      <c r="J42" s="1">
        <v>0</v>
      </c>
      <c r="K42" s="22" t="s">
        <v>46</v>
      </c>
      <c r="L42" s="6"/>
      <c r="M42" s="6"/>
      <c r="N42" s="6"/>
      <c r="O42" s="6"/>
      <c r="P42" s="6"/>
      <c r="Q42" s="6"/>
    </row>
    <row r="43" spans="1:17" ht="21.6" customHeight="1" x14ac:dyDescent="0.25">
      <c r="A43" s="22"/>
      <c r="B43" s="22"/>
      <c r="C43" s="22"/>
      <c r="D43" s="22"/>
      <c r="E43" s="22"/>
      <c r="F43" s="14" t="s">
        <v>5</v>
      </c>
      <c r="G43" s="2">
        <v>0</v>
      </c>
      <c r="H43" s="2">
        <v>0</v>
      </c>
      <c r="I43" s="2">
        <v>0</v>
      </c>
      <c r="J43" s="2">
        <v>0</v>
      </c>
      <c r="K43" s="22"/>
      <c r="L43" s="6"/>
      <c r="M43" s="6"/>
      <c r="N43" s="6"/>
      <c r="O43" s="6"/>
      <c r="P43" s="6"/>
      <c r="Q43" s="6"/>
    </row>
    <row r="44" spans="1:17" ht="21.6" customHeight="1" x14ac:dyDescent="0.25">
      <c r="A44" s="22"/>
      <c r="B44" s="22"/>
      <c r="C44" s="22"/>
      <c r="D44" s="22"/>
      <c r="E44" s="22"/>
      <c r="F44" s="14" t="s">
        <v>6</v>
      </c>
      <c r="G44" s="2">
        <v>10000000</v>
      </c>
      <c r="H44" s="2">
        <v>10000000</v>
      </c>
      <c r="I44" s="2">
        <v>0</v>
      </c>
      <c r="J44" s="2">
        <v>0</v>
      </c>
      <c r="K44" s="22"/>
      <c r="L44" s="6"/>
      <c r="M44" s="6"/>
      <c r="N44" s="6"/>
      <c r="O44" s="6"/>
      <c r="P44" s="6"/>
      <c r="Q44" s="6"/>
    </row>
    <row r="45" spans="1:17" ht="21.6" customHeight="1" x14ac:dyDescent="0.25">
      <c r="A45" s="22"/>
      <c r="B45" s="22"/>
      <c r="C45" s="22"/>
      <c r="D45" s="22"/>
      <c r="E45" s="22"/>
      <c r="F45" s="14" t="s">
        <v>38</v>
      </c>
      <c r="G45" s="2">
        <v>0</v>
      </c>
      <c r="H45" s="2">
        <v>0</v>
      </c>
      <c r="I45" s="2">
        <v>0</v>
      </c>
      <c r="J45" s="2">
        <v>0</v>
      </c>
      <c r="K45" s="22"/>
      <c r="L45" s="6"/>
      <c r="M45" s="6"/>
      <c r="N45" s="6"/>
      <c r="O45" s="6"/>
      <c r="P45" s="6"/>
      <c r="Q45" s="6"/>
    </row>
    <row r="46" spans="1:17" ht="39.6" customHeight="1" x14ac:dyDescent="0.25">
      <c r="A46" s="22"/>
      <c r="B46" s="22"/>
      <c r="C46" s="22"/>
      <c r="D46" s="22"/>
      <c r="E46" s="22"/>
      <c r="F46" s="14" t="s">
        <v>7</v>
      </c>
      <c r="G46" s="2">
        <v>0</v>
      </c>
      <c r="H46" s="2">
        <v>0</v>
      </c>
      <c r="I46" s="2">
        <v>0</v>
      </c>
      <c r="J46" s="2">
        <v>0</v>
      </c>
      <c r="K46" s="22"/>
      <c r="L46" s="6"/>
      <c r="M46" s="6"/>
      <c r="N46" s="6"/>
      <c r="O46" s="6"/>
      <c r="P46" s="6"/>
      <c r="Q46" s="6"/>
    </row>
    <row r="47" spans="1:17" ht="21" customHeight="1" x14ac:dyDescent="0.25">
      <c r="A47" s="32" t="s">
        <v>28</v>
      </c>
      <c r="B47" s="33"/>
      <c r="C47" s="33"/>
      <c r="D47" s="33"/>
      <c r="E47" s="33"/>
      <c r="F47" s="33"/>
      <c r="G47" s="33"/>
      <c r="H47" s="33"/>
      <c r="I47" s="33"/>
      <c r="J47" s="33"/>
      <c r="K47" s="34"/>
      <c r="L47" s="6"/>
      <c r="M47" s="6"/>
      <c r="N47" s="6"/>
      <c r="O47" s="6"/>
      <c r="P47" s="6"/>
      <c r="Q47" s="6"/>
    </row>
    <row r="48" spans="1:17" ht="21.6" customHeight="1" x14ac:dyDescent="0.25">
      <c r="A48" s="22" t="s">
        <v>16</v>
      </c>
      <c r="B48" s="24" t="s">
        <v>20</v>
      </c>
      <c r="C48" s="22" t="s">
        <v>24</v>
      </c>
      <c r="D48" s="22" t="s">
        <v>37</v>
      </c>
      <c r="E48" s="22" t="s">
        <v>27</v>
      </c>
      <c r="F48" s="15" t="s">
        <v>4</v>
      </c>
      <c r="G48" s="2">
        <v>0</v>
      </c>
      <c r="H48" s="2">
        <v>0</v>
      </c>
      <c r="I48" s="2">
        <v>0</v>
      </c>
      <c r="J48" s="2">
        <v>0</v>
      </c>
      <c r="K48" s="22" t="s">
        <v>35</v>
      </c>
      <c r="L48" s="6"/>
      <c r="M48" s="6"/>
      <c r="N48" s="6"/>
      <c r="O48" s="6"/>
      <c r="P48" s="6"/>
      <c r="Q48" s="6"/>
    </row>
    <row r="49" spans="1:17" ht="21.6" customHeight="1" x14ac:dyDescent="0.25">
      <c r="A49" s="22"/>
      <c r="B49" s="22"/>
      <c r="C49" s="22"/>
      <c r="D49" s="22"/>
      <c r="E49" s="22"/>
      <c r="F49" s="14" t="s">
        <v>5</v>
      </c>
      <c r="G49" s="2">
        <v>0</v>
      </c>
      <c r="H49" s="2">
        <v>0</v>
      </c>
      <c r="I49" s="2">
        <v>0</v>
      </c>
      <c r="J49" s="2">
        <v>0</v>
      </c>
      <c r="K49" s="22"/>
      <c r="L49" s="6"/>
      <c r="M49" s="6"/>
      <c r="N49" s="6"/>
      <c r="O49" s="6"/>
      <c r="P49" s="6"/>
      <c r="Q49" s="6"/>
    </row>
    <row r="50" spans="1:17" ht="21.6" customHeight="1" x14ac:dyDescent="0.25">
      <c r="A50" s="22"/>
      <c r="B50" s="22"/>
      <c r="C50" s="22"/>
      <c r="D50" s="22"/>
      <c r="E50" s="22"/>
      <c r="F50" s="14" t="s">
        <v>6</v>
      </c>
      <c r="G50" s="2">
        <v>0</v>
      </c>
      <c r="H50" s="2">
        <v>0</v>
      </c>
      <c r="I50" s="2">
        <v>0</v>
      </c>
      <c r="J50" s="2">
        <v>0</v>
      </c>
      <c r="K50" s="22"/>
      <c r="L50" s="6"/>
      <c r="M50" s="6"/>
      <c r="N50" s="6"/>
      <c r="O50" s="6"/>
      <c r="P50" s="6"/>
      <c r="Q50" s="6"/>
    </row>
    <row r="51" spans="1:17" ht="21.6" customHeight="1" x14ac:dyDescent="0.25">
      <c r="A51" s="22"/>
      <c r="B51" s="22"/>
      <c r="C51" s="22"/>
      <c r="D51" s="22"/>
      <c r="E51" s="22"/>
      <c r="F51" s="14" t="s">
        <v>38</v>
      </c>
      <c r="G51" s="2">
        <v>0</v>
      </c>
      <c r="H51" s="2">
        <v>0</v>
      </c>
      <c r="I51" s="2">
        <v>0</v>
      </c>
      <c r="J51" s="2">
        <v>0</v>
      </c>
      <c r="K51" s="22"/>
      <c r="L51" s="6"/>
      <c r="M51" s="6"/>
      <c r="N51" s="6"/>
      <c r="O51" s="6"/>
      <c r="P51" s="6"/>
      <c r="Q51" s="6"/>
    </row>
    <row r="52" spans="1:17" ht="21.6" customHeight="1" x14ac:dyDescent="0.25">
      <c r="A52" s="22"/>
      <c r="B52" s="22"/>
      <c r="C52" s="22"/>
      <c r="D52" s="22"/>
      <c r="E52" s="22"/>
      <c r="F52" s="14" t="s">
        <v>7</v>
      </c>
      <c r="G52" s="2">
        <v>0</v>
      </c>
      <c r="H52" s="2">
        <v>0</v>
      </c>
      <c r="I52" s="2">
        <v>0</v>
      </c>
      <c r="J52" s="2">
        <v>0</v>
      </c>
      <c r="K52" s="22"/>
      <c r="L52" s="6"/>
      <c r="M52" s="6"/>
      <c r="N52" s="6"/>
      <c r="O52" s="6"/>
      <c r="P52" s="6"/>
      <c r="Q52" s="6"/>
    </row>
    <row r="53" spans="1:17" ht="21.6" customHeight="1" x14ac:dyDescent="0.25">
      <c r="A53" s="22" t="s">
        <v>48</v>
      </c>
      <c r="B53" s="24" t="s">
        <v>62</v>
      </c>
      <c r="C53" s="22" t="s">
        <v>24</v>
      </c>
      <c r="D53" s="22" t="s">
        <v>43</v>
      </c>
      <c r="E53" s="22" t="s">
        <v>27</v>
      </c>
      <c r="F53" s="15" t="s">
        <v>4</v>
      </c>
      <c r="G53" s="2">
        <v>0</v>
      </c>
      <c r="H53" s="2">
        <v>0</v>
      </c>
      <c r="I53" s="2">
        <v>0</v>
      </c>
      <c r="J53" s="2">
        <v>0</v>
      </c>
      <c r="K53" s="22" t="s">
        <v>49</v>
      </c>
      <c r="L53" s="6"/>
      <c r="M53" s="6"/>
      <c r="N53" s="6"/>
      <c r="O53" s="6"/>
      <c r="P53" s="6"/>
      <c r="Q53" s="6"/>
    </row>
    <row r="54" spans="1:17" ht="21.6" customHeight="1" x14ac:dyDescent="0.25">
      <c r="A54" s="22"/>
      <c r="B54" s="22"/>
      <c r="C54" s="22"/>
      <c r="D54" s="22"/>
      <c r="E54" s="22"/>
      <c r="F54" s="14" t="s">
        <v>5</v>
      </c>
      <c r="G54" s="2">
        <v>0</v>
      </c>
      <c r="H54" s="2">
        <v>0</v>
      </c>
      <c r="I54" s="2">
        <v>0</v>
      </c>
      <c r="J54" s="2">
        <v>0</v>
      </c>
      <c r="K54" s="22"/>
      <c r="L54" s="6"/>
      <c r="M54" s="6"/>
      <c r="N54" s="6"/>
      <c r="O54" s="6"/>
      <c r="P54" s="6"/>
      <c r="Q54" s="6"/>
    </row>
    <row r="55" spans="1:17" ht="21.6" customHeight="1" x14ac:dyDescent="0.25">
      <c r="A55" s="22"/>
      <c r="B55" s="22"/>
      <c r="C55" s="22"/>
      <c r="D55" s="22"/>
      <c r="E55" s="22"/>
      <c r="F55" s="14" t="s">
        <v>6</v>
      </c>
      <c r="G55" s="2">
        <v>0</v>
      </c>
      <c r="H55" s="2">
        <v>0</v>
      </c>
      <c r="I55" s="2">
        <v>0</v>
      </c>
      <c r="J55" s="2">
        <v>0</v>
      </c>
      <c r="K55" s="22"/>
      <c r="L55" s="6"/>
      <c r="M55" s="6"/>
      <c r="N55" s="6"/>
      <c r="O55" s="6"/>
      <c r="P55" s="6"/>
      <c r="Q55" s="6"/>
    </row>
    <row r="56" spans="1:17" ht="21.6" customHeight="1" x14ac:dyDescent="0.25">
      <c r="A56" s="22"/>
      <c r="B56" s="22"/>
      <c r="C56" s="22"/>
      <c r="D56" s="22"/>
      <c r="E56" s="22"/>
      <c r="F56" s="14" t="s">
        <v>38</v>
      </c>
      <c r="G56" s="2">
        <v>0</v>
      </c>
      <c r="H56" s="2">
        <v>0</v>
      </c>
      <c r="I56" s="2">
        <v>0</v>
      </c>
      <c r="J56" s="2">
        <v>0</v>
      </c>
      <c r="K56" s="22"/>
      <c r="L56" s="6"/>
      <c r="M56" s="6"/>
      <c r="N56" s="6"/>
      <c r="O56" s="6"/>
      <c r="P56" s="6"/>
      <c r="Q56" s="6"/>
    </row>
    <row r="57" spans="1:17" ht="21.6" customHeight="1" x14ac:dyDescent="0.25">
      <c r="A57" s="22"/>
      <c r="B57" s="22"/>
      <c r="C57" s="22"/>
      <c r="D57" s="22"/>
      <c r="E57" s="22"/>
      <c r="F57" s="14" t="s">
        <v>7</v>
      </c>
      <c r="G57" s="2">
        <v>0</v>
      </c>
      <c r="H57" s="2">
        <v>0</v>
      </c>
      <c r="I57" s="2">
        <v>0</v>
      </c>
      <c r="J57" s="2">
        <v>0</v>
      </c>
      <c r="K57" s="22"/>
      <c r="L57" s="6"/>
      <c r="M57" s="6"/>
      <c r="N57" s="6"/>
      <c r="O57" s="6"/>
      <c r="P57" s="6"/>
      <c r="Q57" s="6"/>
    </row>
    <row r="58" spans="1:17" ht="21" customHeight="1" x14ac:dyDescent="0.25">
      <c r="A58" s="32" t="s">
        <v>29</v>
      </c>
      <c r="B58" s="33"/>
      <c r="C58" s="33"/>
      <c r="D58" s="33"/>
      <c r="E58" s="33"/>
      <c r="F58" s="33"/>
      <c r="G58" s="33"/>
      <c r="H58" s="33"/>
      <c r="I58" s="33"/>
      <c r="J58" s="33"/>
      <c r="K58" s="34"/>
      <c r="L58" s="6"/>
      <c r="M58" s="6"/>
      <c r="N58" s="6"/>
      <c r="O58" s="6"/>
      <c r="P58" s="6"/>
      <c r="Q58" s="6"/>
    </row>
    <row r="59" spans="1:17" ht="21" customHeight="1" x14ac:dyDescent="0.25">
      <c r="A59" s="19" t="s">
        <v>19</v>
      </c>
      <c r="B59" s="22" t="s">
        <v>51</v>
      </c>
      <c r="C59" s="22" t="s">
        <v>24</v>
      </c>
      <c r="D59" s="22"/>
      <c r="E59" s="22" t="s">
        <v>32</v>
      </c>
      <c r="F59" s="15" t="s">
        <v>4</v>
      </c>
      <c r="G59" s="1">
        <f>H59+I59+J59</f>
        <v>24308656.960000001</v>
      </c>
      <c r="H59" s="1">
        <f>H60+H61+H62</f>
        <v>24308656.960000001</v>
      </c>
      <c r="I59" s="1">
        <f>I60+I61</f>
        <v>0</v>
      </c>
      <c r="J59" s="1">
        <f>J60+J61+J62</f>
        <v>0</v>
      </c>
      <c r="K59" s="19" t="s">
        <v>54</v>
      </c>
      <c r="L59" s="6"/>
      <c r="M59" s="6"/>
      <c r="N59" s="6"/>
      <c r="O59" s="6"/>
      <c r="P59" s="6"/>
      <c r="Q59" s="6"/>
    </row>
    <row r="60" spans="1:17" ht="21" customHeight="1" x14ac:dyDescent="0.25">
      <c r="A60" s="20"/>
      <c r="B60" s="22"/>
      <c r="C60" s="22"/>
      <c r="D60" s="22"/>
      <c r="E60" s="22"/>
      <c r="F60" s="14" t="s">
        <v>50</v>
      </c>
      <c r="G60" s="2">
        <f t="shared" ref="G60" si="0">H60+I60+J60</f>
        <v>24308656.960000001</v>
      </c>
      <c r="H60" s="2">
        <f>14875176.96+9433480</f>
        <v>24308656.960000001</v>
      </c>
      <c r="I60" s="2">
        <v>0</v>
      </c>
      <c r="J60" s="2">
        <v>0</v>
      </c>
      <c r="K60" s="20"/>
      <c r="L60" s="6"/>
      <c r="M60" s="6"/>
      <c r="N60" s="6"/>
      <c r="O60" s="6"/>
      <c r="P60" s="6"/>
      <c r="Q60" s="6"/>
    </row>
    <row r="61" spans="1:17" ht="21" customHeight="1" x14ac:dyDescent="0.25">
      <c r="A61" s="20"/>
      <c r="B61" s="22"/>
      <c r="C61" s="22"/>
      <c r="D61" s="22"/>
      <c r="E61" s="22"/>
      <c r="F61" s="14" t="s">
        <v>6</v>
      </c>
      <c r="G61" s="2">
        <v>0</v>
      </c>
      <c r="H61" s="2">
        <v>0</v>
      </c>
      <c r="I61" s="2">
        <v>0</v>
      </c>
      <c r="J61" s="2">
        <v>0</v>
      </c>
      <c r="K61" s="20"/>
      <c r="L61" s="6"/>
      <c r="M61" s="6"/>
      <c r="N61" s="6"/>
      <c r="O61" s="6"/>
      <c r="P61" s="6"/>
      <c r="Q61" s="6"/>
    </row>
    <row r="62" spans="1:17" ht="21" customHeight="1" x14ac:dyDescent="0.25">
      <c r="A62" s="20"/>
      <c r="B62" s="22"/>
      <c r="C62" s="22"/>
      <c r="D62" s="22"/>
      <c r="E62" s="22"/>
      <c r="F62" s="14" t="s">
        <v>38</v>
      </c>
      <c r="G62" s="2">
        <v>0</v>
      </c>
      <c r="H62" s="2">
        <v>0</v>
      </c>
      <c r="I62" s="2">
        <v>0</v>
      </c>
      <c r="J62" s="2">
        <v>0</v>
      </c>
      <c r="K62" s="20"/>
      <c r="L62" s="6"/>
      <c r="M62" s="6"/>
      <c r="N62" s="6"/>
      <c r="O62" s="6"/>
      <c r="P62" s="6"/>
      <c r="Q62" s="6"/>
    </row>
    <row r="63" spans="1:17" ht="21" customHeight="1" x14ac:dyDescent="0.25">
      <c r="A63" s="20"/>
      <c r="B63" s="22"/>
      <c r="C63" s="22"/>
      <c r="D63" s="22"/>
      <c r="E63" s="22"/>
      <c r="F63" s="14" t="s">
        <v>7</v>
      </c>
      <c r="G63" s="1" t="s">
        <v>22</v>
      </c>
      <c r="H63" s="1" t="s">
        <v>22</v>
      </c>
      <c r="I63" s="1" t="s">
        <v>22</v>
      </c>
      <c r="J63" s="1" t="s">
        <v>22</v>
      </c>
      <c r="K63" s="20"/>
      <c r="L63" s="6"/>
      <c r="M63" s="6"/>
      <c r="N63" s="6"/>
      <c r="O63" s="6"/>
      <c r="P63" s="6"/>
      <c r="Q63" s="6"/>
    </row>
    <row r="64" spans="1:17" ht="21" customHeight="1" x14ac:dyDescent="0.25">
      <c r="A64" s="20"/>
      <c r="B64" s="22" t="s">
        <v>52</v>
      </c>
      <c r="C64" s="22" t="s">
        <v>24</v>
      </c>
      <c r="D64" s="22"/>
      <c r="E64" s="22" t="s">
        <v>32</v>
      </c>
      <c r="F64" s="15" t="s">
        <v>4</v>
      </c>
      <c r="G64" s="1">
        <f>H64+I64+J64</f>
        <v>486469.04</v>
      </c>
      <c r="H64" s="1">
        <f>H65+H66+H67</f>
        <v>486469.04</v>
      </c>
      <c r="I64" s="1">
        <f>I65+I66</f>
        <v>0</v>
      </c>
      <c r="J64" s="1">
        <f>J65+J66+J67</f>
        <v>0</v>
      </c>
      <c r="K64" s="20"/>
      <c r="L64" s="6"/>
      <c r="M64" s="6"/>
      <c r="N64" s="6"/>
      <c r="O64" s="6"/>
      <c r="P64" s="6"/>
      <c r="Q64" s="6"/>
    </row>
    <row r="65" spans="1:17" ht="21" customHeight="1" x14ac:dyDescent="0.25">
      <c r="A65" s="20"/>
      <c r="B65" s="22"/>
      <c r="C65" s="22"/>
      <c r="D65" s="22"/>
      <c r="E65" s="22"/>
      <c r="F65" s="14" t="s">
        <v>50</v>
      </c>
      <c r="G65" s="2">
        <v>0</v>
      </c>
      <c r="H65" s="2">
        <v>0</v>
      </c>
      <c r="I65" s="2">
        <v>0</v>
      </c>
      <c r="J65" s="2">
        <v>0</v>
      </c>
      <c r="K65" s="20"/>
      <c r="L65" s="6"/>
      <c r="M65" s="6"/>
      <c r="N65" s="6"/>
      <c r="O65" s="6"/>
      <c r="P65" s="6"/>
      <c r="Q65" s="6"/>
    </row>
    <row r="66" spans="1:17" ht="21" customHeight="1" x14ac:dyDescent="0.25">
      <c r="A66" s="20"/>
      <c r="B66" s="22"/>
      <c r="C66" s="22"/>
      <c r="D66" s="22"/>
      <c r="E66" s="22"/>
      <c r="F66" s="14" t="s">
        <v>6</v>
      </c>
      <c r="G66" s="2">
        <f t="shared" ref="G66" si="1">H66+I66+J66</f>
        <v>486469.04</v>
      </c>
      <c r="H66" s="2">
        <f>303575.04+182894</f>
        <v>486469.04</v>
      </c>
      <c r="I66" s="2">
        <v>0</v>
      </c>
      <c r="J66" s="2">
        <v>0</v>
      </c>
      <c r="K66" s="20"/>
      <c r="L66" s="6"/>
      <c r="M66" s="6"/>
      <c r="N66" s="6"/>
      <c r="O66" s="6"/>
      <c r="P66" s="6"/>
      <c r="Q66" s="6"/>
    </row>
    <row r="67" spans="1:17" ht="21" customHeight="1" x14ac:dyDescent="0.25">
      <c r="A67" s="20"/>
      <c r="B67" s="22"/>
      <c r="C67" s="22"/>
      <c r="D67" s="22"/>
      <c r="E67" s="22"/>
      <c r="F67" s="14" t="s">
        <v>38</v>
      </c>
      <c r="G67" s="2">
        <v>0</v>
      </c>
      <c r="H67" s="2">
        <v>0</v>
      </c>
      <c r="I67" s="2">
        <v>0</v>
      </c>
      <c r="J67" s="2">
        <v>0</v>
      </c>
      <c r="K67" s="20"/>
      <c r="L67" s="6"/>
      <c r="M67" s="6"/>
      <c r="N67" s="6"/>
      <c r="O67" s="6"/>
      <c r="P67" s="6"/>
      <c r="Q67" s="6"/>
    </row>
    <row r="68" spans="1:17" ht="21" customHeight="1" x14ac:dyDescent="0.25">
      <c r="A68" s="20"/>
      <c r="B68" s="22"/>
      <c r="C68" s="22"/>
      <c r="D68" s="22"/>
      <c r="E68" s="22"/>
      <c r="F68" s="14" t="s">
        <v>7</v>
      </c>
      <c r="G68" s="1" t="s">
        <v>22</v>
      </c>
      <c r="H68" s="1" t="s">
        <v>22</v>
      </c>
      <c r="I68" s="1" t="s">
        <v>22</v>
      </c>
      <c r="J68" s="1" t="s">
        <v>22</v>
      </c>
      <c r="K68" s="20"/>
      <c r="L68" s="6"/>
      <c r="M68" s="6"/>
      <c r="N68" s="6"/>
      <c r="O68" s="6"/>
      <c r="P68" s="6"/>
      <c r="Q68" s="6"/>
    </row>
    <row r="69" spans="1:17" ht="21" customHeight="1" x14ac:dyDescent="0.25">
      <c r="A69" s="20"/>
      <c r="B69" s="22" t="s">
        <v>53</v>
      </c>
      <c r="C69" s="22" t="s">
        <v>24</v>
      </c>
      <c r="D69" s="22"/>
      <c r="E69" s="22" t="s">
        <v>32</v>
      </c>
      <c r="F69" s="15" t="s">
        <v>4</v>
      </c>
      <c r="G69" s="1">
        <f>H69+I69+J69</f>
        <v>9626</v>
      </c>
      <c r="H69" s="1">
        <f>H70+H71+H72</f>
        <v>9626</v>
      </c>
      <c r="I69" s="1">
        <f>I70+I71</f>
        <v>0</v>
      </c>
      <c r="J69" s="1">
        <f>J70+J71+J72</f>
        <v>0</v>
      </c>
      <c r="K69" s="20"/>
      <c r="L69" s="6"/>
      <c r="M69" s="6"/>
      <c r="N69" s="6"/>
      <c r="O69" s="6"/>
      <c r="P69" s="6"/>
      <c r="Q69" s="6"/>
    </row>
    <row r="70" spans="1:17" ht="21" customHeight="1" x14ac:dyDescent="0.25">
      <c r="A70" s="20"/>
      <c r="B70" s="22"/>
      <c r="C70" s="22"/>
      <c r="D70" s="22"/>
      <c r="E70" s="22"/>
      <c r="F70" s="14" t="s">
        <v>50</v>
      </c>
      <c r="G70" s="2">
        <v>0</v>
      </c>
      <c r="H70" s="2">
        <v>0</v>
      </c>
      <c r="I70" s="2">
        <v>0</v>
      </c>
      <c r="J70" s="2">
        <v>0</v>
      </c>
      <c r="K70" s="20"/>
      <c r="L70" s="6"/>
      <c r="M70" s="6"/>
      <c r="N70" s="6"/>
      <c r="O70" s="6"/>
      <c r="P70" s="6"/>
      <c r="Q70" s="6"/>
    </row>
    <row r="71" spans="1:17" ht="21" customHeight="1" x14ac:dyDescent="0.25">
      <c r="A71" s="20"/>
      <c r="B71" s="22"/>
      <c r="C71" s="22"/>
      <c r="D71" s="22"/>
      <c r="E71" s="22"/>
      <c r="F71" s="14" t="s">
        <v>6</v>
      </c>
      <c r="G71" s="2">
        <v>0</v>
      </c>
      <c r="H71" s="2">
        <v>0</v>
      </c>
      <c r="I71" s="2">
        <v>0</v>
      </c>
      <c r="J71" s="2">
        <v>0</v>
      </c>
      <c r="K71" s="20"/>
      <c r="L71" s="6"/>
      <c r="M71" s="6"/>
      <c r="N71" s="6"/>
      <c r="O71" s="6"/>
      <c r="P71" s="6"/>
      <c r="Q71" s="6"/>
    </row>
    <row r="72" spans="1:17" ht="21" customHeight="1" x14ac:dyDescent="0.25">
      <c r="A72" s="20"/>
      <c r="B72" s="22"/>
      <c r="C72" s="22"/>
      <c r="D72" s="22"/>
      <c r="E72" s="22"/>
      <c r="F72" s="14" t="s">
        <v>38</v>
      </c>
      <c r="G72" s="2">
        <f>H72</f>
        <v>9626</v>
      </c>
      <c r="H72" s="2">
        <v>9626</v>
      </c>
      <c r="I72" s="2">
        <v>0</v>
      </c>
      <c r="J72" s="2">
        <v>0</v>
      </c>
      <c r="K72" s="20"/>
      <c r="L72" s="6"/>
      <c r="M72" s="6"/>
      <c r="N72" s="6"/>
      <c r="O72" s="6"/>
      <c r="P72" s="6"/>
      <c r="Q72" s="6"/>
    </row>
    <row r="73" spans="1:17" ht="28.8" customHeight="1" x14ac:dyDescent="0.25">
      <c r="A73" s="21"/>
      <c r="B73" s="22"/>
      <c r="C73" s="22"/>
      <c r="D73" s="22"/>
      <c r="E73" s="22"/>
      <c r="F73" s="14" t="s">
        <v>7</v>
      </c>
      <c r="G73" s="1" t="s">
        <v>22</v>
      </c>
      <c r="H73" s="1" t="s">
        <v>22</v>
      </c>
      <c r="I73" s="1" t="s">
        <v>22</v>
      </c>
      <c r="J73" s="1" t="s">
        <v>22</v>
      </c>
      <c r="K73" s="21"/>
      <c r="L73" s="6"/>
      <c r="M73" s="6"/>
      <c r="N73" s="6"/>
      <c r="O73" s="6"/>
      <c r="P73" s="6"/>
      <c r="Q73" s="6"/>
    </row>
    <row r="74" spans="1:17" ht="21" customHeight="1" x14ac:dyDescent="0.25">
      <c r="A74" s="24" t="s">
        <v>21</v>
      </c>
      <c r="B74" s="22" t="s">
        <v>26</v>
      </c>
      <c r="C74" s="22" t="s">
        <v>24</v>
      </c>
      <c r="D74" s="22"/>
      <c r="E74" s="22" t="s">
        <v>32</v>
      </c>
      <c r="F74" s="15" t="s">
        <v>4</v>
      </c>
      <c r="G74" s="1">
        <f>H74+I74+J74</f>
        <v>3973168</v>
      </c>
      <c r="H74" s="1">
        <f>H77</f>
        <v>1873168</v>
      </c>
      <c r="I74" s="1">
        <f>I76+I77</f>
        <v>1050000</v>
      </c>
      <c r="J74" s="1">
        <f>J76+J77</f>
        <v>1050000</v>
      </c>
      <c r="K74" s="16" t="s">
        <v>36</v>
      </c>
      <c r="L74" s="6"/>
      <c r="M74" s="6"/>
      <c r="N74" s="6"/>
      <c r="O74" s="6"/>
      <c r="P74" s="6"/>
      <c r="Q74" s="6"/>
    </row>
    <row r="75" spans="1:17" ht="21" customHeight="1" x14ac:dyDescent="0.25">
      <c r="A75" s="22"/>
      <c r="B75" s="22"/>
      <c r="C75" s="22"/>
      <c r="D75" s="22"/>
      <c r="E75" s="22"/>
      <c r="F75" s="14" t="s">
        <v>5</v>
      </c>
      <c r="G75" s="2">
        <v>0</v>
      </c>
      <c r="H75" s="2">
        <v>0</v>
      </c>
      <c r="I75" s="2">
        <v>0</v>
      </c>
      <c r="J75" s="2">
        <v>0</v>
      </c>
      <c r="K75" s="17"/>
      <c r="L75" s="6"/>
      <c r="M75" s="6"/>
      <c r="N75" s="6"/>
      <c r="O75" s="6"/>
      <c r="P75" s="6"/>
      <c r="Q75" s="6"/>
    </row>
    <row r="76" spans="1:17" ht="21" customHeight="1" x14ac:dyDescent="0.25">
      <c r="A76" s="22"/>
      <c r="B76" s="22"/>
      <c r="C76" s="22"/>
      <c r="D76" s="22"/>
      <c r="E76" s="22"/>
      <c r="F76" s="14" t="s">
        <v>6</v>
      </c>
      <c r="G76" s="2">
        <v>0</v>
      </c>
      <c r="H76" s="2">
        <v>0</v>
      </c>
      <c r="I76" s="2">
        <v>0</v>
      </c>
      <c r="J76" s="2">
        <v>0</v>
      </c>
      <c r="K76" s="17"/>
      <c r="L76" s="6"/>
      <c r="M76" s="6"/>
      <c r="N76" s="6"/>
      <c r="O76" s="6"/>
      <c r="P76" s="6"/>
      <c r="Q76" s="6"/>
    </row>
    <row r="77" spans="1:17" ht="21" customHeight="1" x14ac:dyDescent="0.25">
      <c r="A77" s="22"/>
      <c r="B77" s="22"/>
      <c r="C77" s="22"/>
      <c r="D77" s="22"/>
      <c r="E77" s="22"/>
      <c r="F77" s="14" t="s">
        <v>38</v>
      </c>
      <c r="G77" s="2">
        <f>H77+I77+J77</f>
        <v>3973168</v>
      </c>
      <c r="H77" s="2">
        <v>1873168</v>
      </c>
      <c r="I77" s="2">
        <v>1050000</v>
      </c>
      <c r="J77" s="2">
        <v>1050000</v>
      </c>
      <c r="K77" s="17"/>
      <c r="L77" s="6"/>
      <c r="M77" s="6"/>
      <c r="N77" s="6"/>
      <c r="O77" s="6"/>
      <c r="P77" s="6"/>
      <c r="Q77" s="6"/>
    </row>
    <row r="78" spans="1:17" ht="21" customHeight="1" x14ac:dyDescent="0.25">
      <c r="A78" s="22"/>
      <c r="B78" s="22"/>
      <c r="C78" s="22"/>
      <c r="D78" s="22"/>
      <c r="E78" s="22"/>
      <c r="F78" s="14" t="s">
        <v>7</v>
      </c>
      <c r="G78" s="1">
        <f>H78+I78+J78</f>
        <v>0</v>
      </c>
      <c r="H78" s="2">
        <v>0</v>
      </c>
      <c r="I78" s="2">
        <v>0</v>
      </c>
      <c r="J78" s="2">
        <v>0</v>
      </c>
      <c r="K78" s="18"/>
      <c r="L78" s="6"/>
      <c r="M78" s="6"/>
      <c r="N78" s="6"/>
      <c r="O78" s="6"/>
      <c r="P78" s="6"/>
      <c r="Q78" s="6"/>
    </row>
    <row r="79" spans="1:17" ht="21.6" customHeight="1" x14ac:dyDescent="0.25">
      <c r="A79" s="19" t="s">
        <v>23</v>
      </c>
      <c r="B79" s="19" t="s">
        <v>55</v>
      </c>
      <c r="C79" s="19" t="s">
        <v>24</v>
      </c>
      <c r="D79" s="19"/>
      <c r="E79" s="22" t="s">
        <v>32</v>
      </c>
      <c r="F79" s="15" t="s">
        <v>4</v>
      </c>
      <c r="G79" s="1">
        <f>H79+I79+J79</f>
        <v>3000000</v>
      </c>
      <c r="H79" s="1">
        <f>H82</f>
        <v>1000000</v>
      </c>
      <c r="I79" s="1">
        <f t="shared" ref="I79:J79" si="2">I82</f>
        <v>1000000</v>
      </c>
      <c r="J79" s="1">
        <f t="shared" si="2"/>
        <v>1000000</v>
      </c>
      <c r="K79" s="16" t="s">
        <v>40</v>
      </c>
      <c r="L79" s="6"/>
      <c r="M79" s="6"/>
      <c r="N79" s="6"/>
      <c r="O79" s="6"/>
      <c r="P79" s="6"/>
      <c r="Q79" s="6"/>
    </row>
    <row r="80" spans="1:17" ht="21.6" customHeight="1" x14ac:dyDescent="0.25">
      <c r="A80" s="20"/>
      <c r="B80" s="20"/>
      <c r="C80" s="20"/>
      <c r="D80" s="20"/>
      <c r="E80" s="22"/>
      <c r="F80" s="14" t="s">
        <v>5</v>
      </c>
      <c r="G80" s="1">
        <f t="shared" ref="G80:J80" si="3">H80+I80+J80</f>
        <v>0</v>
      </c>
      <c r="H80" s="1">
        <f t="shared" si="3"/>
        <v>0</v>
      </c>
      <c r="I80" s="1">
        <f t="shared" si="3"/>
        <v>0</v>
      </c>
      <c r="J80" s="1">
        <f t="shared" si="3"/>
        <v>0</v>
      </c>
      <c r="K80" s="17"/>
      <c r="L80" s="6"/>
      <c r="M80" s="6"/>
      <c r="N80" s="6"/>
      <c r="O80" s="6"/>
      <c r="P80" s="6"/>
      <c r="Q80" s="6"/>
    </row>
    <row r="81" spans="1:17" ht="21.6" customHeight="1" x14ac:dyDescent="0.25">
      <c r="A81" s="20"/>
      <c r="B81" s="20"/>
      <c r="C81" s="20"/>
      <c r="D81" s="20"/>
      <c r="E81" s="22"/>
      <c r="F81" s="14" t="s">
        <v>6</v>
      </c>
      <c r="G81" s="1">
        <f t="shared" ref="G81:J81" si="4">H81+I81+J81</f>
        <v>0</v>
      </c>
      <c r="H81" s="1">
        <f t="shared" si="4"/>
        <v>0</v>
      </c>
      <c r="I81" s="1">
        <f t="shared" si="4"/>
        <v>0</v>
      </c>
      <c r="J81" s="1">
        <f t="shared" si="4"/>
        <v>0</v>
      </c>
      <c r="K81" s="17"/>
      <c r="L81" s="6"/>
      <c r="M81" s="6"/>
      <c r="N81" s="6"/>
      <c r="O81" s="6"/>
      <c r="P81" s="6"/>
      <c r="Q81" s="6"/>
    </row>
    <row r="82" spans="1:17" ht="21.6" customHeight="1" x14ac:dyDescent="0.25">
      <c r="A82" s="20"/>
      <c r="B82" s="20"/>
      <c r="C82" s="20"/>
      <c r="D82" s="20"/>
      <c r="E82" s="22"/>
      <c r="F82" s="14" t="s">
        <v>38</v>
      </c>
      <c r="G82" s="2">
        <f>H82+I82+J82</f>
        <v>3000000</v>
      </c>
      <c r="H82" s="2">
        <v>1000000</v>
      </c>
      <c r="I82" s="2">
        <v>1000000</v>
      </c>
      <c r="J82" s="2">
        <v>1000000</v>
      </c>
      <c r="K82" s="17"/>
      <c r="L82" s="6"/>
      <c r="M82" s="6"/>
      <c r="N82" s="6"/>
      <c r="O82" s="6"/>
      <c r="P82" s="6"/>
      <c r="Q82" s="6"/>
    </row>
    <row r="83" spans="1:17" ht="21.6" customHeight="1" x14ac:dyDescent="0.25">
      <c r="A83" s="21"/>
      <c r="B83" s="21"/>
      <c r="C83" s="21"/>
      <c r="D83" s="21"/>
      <c r="E83" s="22"/>
      <c r="F83" s="14" t="s">
        <v>7</v>
      </c>
      <c r="G83" s="1">
        <f>H83+I83+J83</f>
        <v>0</v>
      </c>
      <c r="H83" s="2">
        <v>0</v>
      </c>
      <c r="I83" s="2">
        <v>0</v>
      </c>
      <c r="J83" s="2">
        <v>0</v>
      </c>
      <c r="K83" s="18"/>
      <c r="L83" s="6"/>
      <c r="M83" s="6"/>
      <c r="N83" s="6"/>
      <c r="O83" s="6"/>
      <c r="P83" s="6"/>
      <c r="Q83" s="6"/>
    </row>
    <row r="84" spans="1:17" ht="21.6" customHeight="1" x14ac:dyDescent="0.25">
      <c r="A84" s="19" t="s">
        <v>56</v>
      </c>
      <c r="B84" s="19" t="s">
        <v>57</v>
      </c>
      <c r="C84" s="19" t="s">
        <v>24</v>
      </c>
      <c r="D84" s="19"/>
      <c r="E84" s="22" t="s">
        <v>32</v>
      </c>
      <c r="F84" s="15" t="s">
        <v>4</v>
      </c>
      <c r="G84" s="1">
        <f>H84+I84+J84</f>
        <v>2500000</v>
      </c>
      <c r="H84" s="1">
        <f>H87</f>
        <v>2500000</v>
      </c>
      <c r="I84" s="1">
        <f t="shared" ref="I84:J84" si="5">I87</f>
        <v>0</v>
      </c>
      <c r="J84" s="1">
        <f t="shared" si="5"/>
        <v>0</v>
      </c>
      <c r="K84" s="16" t="s">
        <v>58</v>
      </c>
      <c r="L84" s="6"/>
      <c r="M84" s="6"/>
      <c r="N84" s="6"/>
      <c r="O84" s="6"/>
      <c r="P84" s="6"/>
      <c r="Q84" s="6"/>
    </row>
    <row r="85" spans="1:17" ht="21.6" customHeight="1" x14ac:dyDescent="0.25">
      <c r="A85" s="20"/>
      <c r="B85" s="20"/>
      <c r="C85" s="20"/>
      <c r="D85" s="20"/>
      <c r="E85" s="22"/>
      <c r="F85" s="14" t="s">
        <v>5</v>
      </c>
      <c r="G85" s="1">
        <f t="shared" ref="G85:G86" si="6">H85+I85+J85</f>
        <v>0</v>
      </c>
      <c r="H85" s="1">
        <f t="shared" ref="H85:H86" si="7">I85+J85+K85</f>
        <v>0</v>
      </c>
      <c r="I85" s="1">
        <f t="shared" ref="I85:I86" si="8">J85+K85+L85</f>
        <v>0</v>
      </c>
      <c r="J85" s="1">
        <f t="shared" ref="J85:J86" si="9">K85+L85+M85</f>
        <v>0</v>
      </c>
      <c r="K85" s="17"/>
      <c r="L85" s="6"/>
      <c r="M85" s="6"/>
      <c r="N85" s="6"/>
      <c r="O85" s="6"/>
      <c r="P85" s="6"/>
      <c r="Q85" s="6"/>
    </row>
    <row r="86" spans="1:17" ht="21.6" customHeight="1" x14ac:dyDescent="0.25">
      <c r="A86" s="20"/>
      <c r="B86" s="20"/>
      <c r="C86" s="20"/>
      <c r="D86" s="20"/>
      <c r="E86" s="22"/>
      <c r="F86" s="14" t="s">
        <v>6</v>
      </c>
      <c r="G86" s="1">
        <f t="shared" si="6"/>
        <v>0</v>
      </c>
      <c r="H86" s="1">
        <f t="shared" si="7"/>
        <v>0</v>
      </c>
      <c r="I86" s="1">
        <f t="shared" si="8"/>
        <v>0</v>
      </c>
      <c r="J86" s="1">
        <f t="shared" si="9"/>
        <v>0</v>
      </c>
      <c r="K86" s="17"/>
      <c r="L86" s="6"/>
      <c r="M86" s="6"/>
      <c r="N86" s="6"/>
      <c r="O86" s="6"/>
      <c r="P86" s="6"/>
      <c r="Q86" s="6"/>
    </row>
    <row r="87" spans="1:17" ht="21.6" customHeight="1" x14ac:dyDescent="0.25">
      <c r="A87" s="20"/>
      <c r="B87" s="20"/>
      <c r="C87" s="20"/>
      <c r="D87" s="20"/>
      <c r="E87" s="22"/>
      <c r="F87" s="14" t="s">
        <v>38</v>
      </c>
      <c r="G87" s="2">
        <f>H87+I87+J87</f>
        <v>2500000</v>
      </c>
      <c r="H87" s="2">
        <v>2500000</v>
      </c>
      <c r="I87" s="1">
        <f t="shared" ref="I87" si="10">J87+K87+L87</f>
        <v>0</v>
      </c>
      <c r="J87" s="1">
        <f t="shared" ref="J87" si="11">K87+L87+M87</f>
        <v>0</v>
      </c>
      <c r="K87" s="17"/>
      <c r="L87" s="6"/>
      <c r="M87" s="6"/>
      <c r="N87" s="6"/>
      <c r="O87" s="6"/>
      <c r="P87" s="6"/>
      <c r="Q87" s="6"/>
    </row>
    <row r="88" spans="1:17" ht="21.6" customHeight="1" x14ac:dyDescent="0.25">
      <c r="A88" s="21"/>
      <c r="B88" s="21"/>
      <c r="C88" s="21"/>
      <c r="D88" s="21"/>
      <c r="E88" s="22"/>
      <c r="F88" s="14" t="s">
        <v>7</v>
      </c>
      <c r="G88" s="1">
        <f>H88+I88+J88</f>
        <v>0</v>
      </c>
      <c r="H88" s="2">
        <v>0</v>
      </c>
      <c r="I88" s="2">
        <v>0</v>
      </c>
      <c r="J88" s="2">
        <v>0</v>
      </c>
      <c r="K88" s="18"/>
      <c r="L88" s="6"/>
      <c r="M88" s="6"/>
      <c r="N88" s="6"/>
      <c r="O88" s="6"/>
      <c r="P88" s="6"/>
      <c r="Q88" s="6"/>
    </row>
    <row r="89" spans="1:17" ht="21.6" customHeight="1" x14ac:dyDescent="0.25">
      <c r="A89" s="19" t="s">
        <v>68</v>
      </c>
      <c r="B89" s="19" t="s">
        <v>69</v>
      </c>
      <c r="C89" s="19" t="s">
        <v>24</v>
      </c>
      <c r="D89" s="19"/>
      <c r="E89" s="22" t="s">
        <v>32</v>
      </c>
      <c r="F89" s="15" t="s">
        <v>4</v>
      </c>
      <c r="G89" s="1">
        <f>H89</f>
        <v>162680.17000000001</v>
      </c>
      <c r="H89" s="1">
        <f>H92</f>
        <v>162680.17000000001</v>
      </c>
      <c r="I89" s="1" t="str">
        <f t="shared" ref="I89:J89" si="12">I92</f>
        <v>-</v>
      </c>
      <c r="J89" s="1" t="str">
        <f t="shared" si="12"/>
        <v>-</v>
      </c>
      <c r="K89" s="16" t="s">
        <v>40</v>
      </c>
      <c r="L89" s="6"/>
      <c r="M89" s="6"/>
      <c r="N89" s="6"/>
      <c r="O89" s="6"/>
      <c r="P89" s="6"/>
      <c r="Q89" s="6"/>
    </row>
    <row r="90" spans="1:17" ht="21.6" customHeight="1" x14ac:dyDescent="0.25">
      <c r="A90" s="20"/>
      <c r="B90" s="20"/>
      <c r="C90" s="20"/>
      <c r="D90" s="20"/>
      <c r="E90" s="22"/>
      <c r="F90" s="14" t="s">
        <v>5</v>
      </c>
      <c r="G90" s="1">
        <f t="shared" ref="G90:G91" si="13">H90+I90+J90</f>
        <v>0</v>
      </c>
      <c r="H90" s="1">
        <f t="shared" ref="H90:H91" si="14">I90+J90+K90</f>
        <v>0</v>
      </c>
      <c r="I90" s="1">
        <f t="shared" ref="I90:I91" si="15">J90+K90+L90</f>
        <v>0</v>
      </c>
      <c r="J90" s="1">
        <f t="shared" ref="J90:J91" si="16">K90+L90+M90</f>
        <v>0</v>
      </c>
      <c r="K90" s="17"/>
      <c r="L90" s="6"/>
      <c r="M90" s="6"/>
      <c r="N90" s="6"/>
      <c r="O90" s="6"/>
      <c r="P90" s="6"/>
      <c r="Q90" s="6"/>
    </row>
    <row r="91" spans="1:17" ht="21.6" customHeight="1" x14ac:dyDescent="0.25">
      <c r="A91" s="20"/>
      <c r="B91" s="20"/>
      <c r="C91" s="20"/>
      <c r="D91" s="20"/>
      <c r="E91" s="22"/>
      <c r="F91" s="14" t="s">
        <v>6</v>
      </c>
      <c r="G91" s="1">
        <f t="shared" si="13"/>
        <v>0</v>
      </c>
      <c r="H91" s="1">
        <f t="shared" si="14"/>
        <v>0</v>
      </c>
      <c r="I91" s="1">
        <f t="shared" si="15"/>
        <v>0</v>
      </c>
      <c r="J91" s="1">
        <f t="shared" si="16"/>
        <v>0</v>
      </c>
      <c r="K91" s="17"/>
      <c r="L91" s="6"/>
      <c r="M91" s="6"/>
      <c r="N91" s="6"/>
      <c r="O91" s="6"/>
      <c r="P91" s="6"/>
      <c r="Q91" s="6"/>
    </row>
    <row r="92" spans="1:17" ht="21.6" customHeight="1" x14ac:dyDescent="0.25">
      <c r="A92" s="20"/>
      <c r="B92" s="20"/>
      <c r="C92" s="20"/>
      <c r="D92" s="20"/>
      <c r="E92" s="22"/>
      <c r="F92" s="14" t="s">
        <v>38</v>
      </c>
      <c r="G92" s="2">
        <f>H92</f>
        <v>162680.17000000001</v>
      </c>
      <c r="H92" s="2">
        <v>162680.17000000001</v>
      </c>
      <c r="I92" s="2" t="s">
        <v>22</v>
      </c>
      <c r="J92" s="2" t="s">
        <v>22</v>
      </c>
      <c r="K92" s="17"/>
      <c r="L92" s="6"/>
      <c r="M92" s="6"/>
      <c r="N92" s="6"/>
      <c r="O92" s="6"/>
      <c r="P92" s="6"/>
      <c r="Q92" s="6"/>
    </row>
    <row r="93" spans="1:17" ht="21.6" customHeight="1" x14ac:dyDescent="0.25">
      <c r="A93" s="21"/>
      <c r="B93" s="21"/>
      <c r="C93" s="21"/>
      <c r="D93" s="21"/>
      <c r="E93" s="22"/>
      <c r="F93" s="14" t="s">
        <v>7</v>
      </c>
      <c r="G93" s="1">
        <f>H93+I93+J93</f>
        <v>0</v>
      </c>
      <c r="H93" s="2">
        <v>0</v>
      </c>
      <c r="I93" s="2">
        <v>0</v>
      </c>
      <c r="J93" s="2">
        <v>0</v>
      </c>
      <c r="K93" s="18"/>
      <c r="L93" s="6"/>
      <c r="M93" s="6"/>
      <c r="N93" s="6"/>
      <c r="O93" s="6"/>
      <c r="P93" s="6"/>
      <c r="Q93" s="6"/>
    </row>
    <row r="94" spans="1:17" ht="21.6" customHeight="1" x14ac:dyDescent="0.25">
      <c r="A94" s="32" t="s">
        <v>64</v>
      </c>
      <c r="B94" s="33"/>
      <c r="C94" s="33"/>
      <c r="D94" s="33"/>
      <c r="E94" s="33"/>
      <c r="F94" s="33"/>
      <c r="G94" s="33"/>
      <c r="H94" s="33"/>
      <c r="I94" s="33"/>
      <c r="J94" s="33"/>
      <c r="K94" s="34"/>
      <c r="L94" s="6"/>
      <c r="M94" s="6"/>
      <c r="N94" s="6"/>
      <c r="O94" s="6"/>
      <c r="P94" s="6"/>
      <c r="Q94" s="6"/>
    </row>
    <row r="95" spans="1:17" ht="21.6" customHeight="1" x14ac:dyDescent="0.25">
      <c r="A95" s="19" t="s">
        <v>65</v>
      </c>
      <c r="B95" s="19" t="s">
        <v>66</v>
      </c>
      <c r="C95" s="19" t="s">
        <v>24</v>
      </c>
      <c r="D95" s="19" t="s">
        <v>67</v>
      </c>
      <c r="E95" s="22" t="s">
        <v>32</v>
      </c>
      <c r="F95" s="15" t="s">
        <v>4</v>
      </c>
      <c r="G95" s="1">
        <f>H95+I95+J95</f>
        <v>458500</v>
      </c>
      <c r="H95" s="1">
        <f>H98</f>
        <v>458500</v>
      </c>
      <c r="I95" s="1">
        <f t="shared" ref="I95:J95" si="17">I98</f>
        <v>0</v>
      </c>
      <c r="J95" s="1">
        <f t="shared" si="17"/>
        <v>0</v>
      </c>
      <c r="K95" s="16" t="s">
        <v>70</v>
      </c>
      <c r="L95" s="6"/>
      <c r="M95" s="6"/>
      <c r="N95" s="6"/>
      <c r="O95" s="6"/>
      <c r="P95" s="6"/>
      <c r="Q95" s="6"/>
    </row>
    <row r="96" spans="1:17" ht="21.6" customHeight="1" x14ac:dyDescent="0.25">
      <c r="A96" s="20"/>
      <c r="B96" s="20"/>
      <c r="C96" s="20"/>
      <c r="D96" s="20"/>
      <c r="E96" s="22"/>
      <c r="F96" s="14" t="s">
        <v>5</v>
      </c>
      <c r="G96" s="1">
        <f t="shared" ref="G96:G97" si="18">H96+I96+J96</f>
        <v>0</v>
      </c>
      <c r="H96" s="1">
        <f t="shared" ref="H96:H97" si="19">I96+J96+K96</f>
        <v>0</v>
      </c>
      <c r="I96" s="1">
        <f t="shared" ref="I96:I98" si="20">J96+K96+L96</f>
        <v>0</v>
      </c>
      <c r="J96" s="1">
        <f t="shared" ref="J96:J98" si="21">K96+L96+M96</f>
        <v>0</v>
      </c>
      <c r="K96" s="17"/>
      <c r="L96" s="6"/>
      <c r="M96" s="6"/>
      <c r="N96" s="6"/>
      <c r="O96" s="6"/>
      <c r="P96" s="6"/>
      <c r="Q96" s="6"/>
    </row>
    <row r="97" spans="1:17" ht="21.6" customHeight="1" x14ac:dyDescent="0.25">
      <c r="A97" s="20"/>
      <c r="B97" s="20"/>
      <c r="C97" s="20"/>
      <c r="D97" s="20"/>
      <c r="E97" s="22"/>
      <c r="F97" s="14" t="s">
        <v>6</v>
      </c>
      <c r="G97" s="1">
        <f t="shared" si="18"/>
        <v>0</v>
      </c>
      <c r="H97" s="1">
        <f t="shared" si="19"/>
        <v>0</v>
      </c>
      <c r="I97" s="1">
        <f t="shared" si="20"/>
        <v>0</v>
      </c>
      <c r="J97" s="1">
        <f t="shared" si="21"/>
        <v>0</v>
      </c>
      <c r="K97" s="17"/>
      <c r="L97" s="6"/>
      <c r="M97" s="6"/>
      <c r="N97" s="6"/>
      <c r="O97" s="6"/>
      <c r="P97" s="6"/>
      <c r="Q97" s="6"/>
    </row>
    <row r="98" spans="1:17" ht="21.6" customHeight="1" x14ac:dyDescent="0.25">
      <c r="A98" s="20"/>
      <c r="B98" s="20"/>
      <c r="C98" s="20"/>
      <c r="D98" s="20"/>
      <c r="E98" s="22"/>
      <c r="F98" s="14" t="s">
        <v>38</v>
      </c>
      <c r="G98" s="2">
        <f>H98+I98+J98</f>
        <v>458500</v>
      </c>
      <c r="H98" s="2">
        <v>458500</v>
      </c>
      <c r="I98" s="1">
        <f t="shared" si="20"/>
        <v>0</v>
      </c>
      <c r="J98" s="1">
        <f t="shared" si="21"/>
        <v>0</v>
      </c>
      <c r="K98" s="17"/>
      <c r="L98" s="6"/>
      <c r="M98" s="6"/>
      <c r="N98" s="6"/>
      <c r="O98" s="6"/>
      <c r="P98" s="6"/>
      <c r="Q98" s="6"/>
    </row>
    <row r="99" spans="1:17" ht="21.6" customHeight="1" x14ac:dyDescent="0.25">
      <c r="A99" s="21"/>
      <c r="B99" s="21"/>
      <c r="C99" s="21"/>
      <c r="D99" s="21"/>
      <c r="E99" s="22"/>
      <c r="F99" s="14" t="s">
        <v>7</v>
      </c>
      <c r="G99" s="1">
        <f>H99+I99+J99</f>
        <v>0</v>
      </c>
      <c r="H99" s="2">
        <v>0</v>
      </c>
      <c r="I99" s="2">
        <v>0</v>
      </c>
      <c r="J99" s="2">
        <v>0</v>
      </c>
      <c r="K99" s="18"/>
      <c r="L99" s="6"/>
      <c r="M99" s="6"/>
      <c r="N99" s="6"/>
      <c r="O99" s="6"/>
      <c r="P99" s="6"/>
      <c r="Q99" s="6"/>
    </row>
    <row r="100" spans="1:17" ht="14.1" customHeight="1" x14ac:dyDescent="0.25">
      <c r="A100" s="29" t="s">
        <v>13</v>
      </c>
      <c r="B100" s="29"/>
      <c r="C100" s="29"/>
      <c r="D100" s="29"/>
      <c r="E100" s="29"/>
      <c r="F100" s="15" t="s">
        <v>4</v>
      </c>
      <c r="G100" s="3">
        <f>G7+G12+G17+G22+G27+G32+G37+G42+G59+G64+G69+G74+G79+G84+G89+G95</f>
        <v>67687266.739999995</v>
      </c>
      <c r="H100" s="3">
        <f>H7+H12+H17+H22+H27+H32+H37+H42+H59+H64+H69+H74+H79+H84+H89+H95</f>
        <v>63587266.740000002</v>
      </c>
      <c r="I100" s="3">
        <f>I7+I12+I17+I27+I48+I59+I74+I79</f>
        <v>2050000</v>
      </c>
      <c r="J100" s="3">
        <f>J7+J12+J17+J27+J48+J59+J74+J79</f>
        <v>2050000</v>
      </c>
      <c r="K100" s="7"/>
      <c r="L100" s="8">
        <f t="shared" ref="L100:L105" si="22">SUM(H100:K100)</f>
        <v>67687266.74000001</v>
      </c>
      <c r="M100" s="6"/>
      <c r="N100" s="6"/>
      <c r="O100" s="6"/>
      <c r="P100" s="6"/>
      <c r="Q100" s="6"/>
    </row>
    <row r="101" spans="1:17" ht="14.1" customHeight="1" x14ac:dyDescent="0.25">
      <c r="A101" s="29"/>
      <c r="B101" s="29"/>
      <c r="C101" s="29"/>
      <c r="D101" s="29"/>
      <c r="E101" s="29"/>
      <c r="F101" s="15" t="s">
        <v>50</v>
      </c>
      <c r="G101" s="3">
        <f>G60</f>
        <v>24308656.960000001</v>
      </c>
      <c r="H101" s="3">
        <f>H60</f>
        <v>24308656.960000001</v>
      </c>
      <c r="I101" s="3">
        <v>0</v>
      </c>
      <c r="J101" s="3">
        <v>0</v>
      </c>
      <c r="K101" s="9"/>
      <c r="L101" s="8"/>
      <c r="M101" s="6"/>
      <c r="N101" s="6"/>
      <c r="O101" s="6"/>
      <c r="P101" s="6"/>
      <c r="Q101" s="6"/>
    </row>
    <row r="102" spans="1:17" ht="14.1" customHeight="1" x14ac:dyDescent="0.25">
      <c r="A102" s="29"/>
      <c r="B102" s="29"/>
      <c r="C102" s="29"/>
      <c r="D102" s="29"/>
      <c r="E102" s="29"/>
      <c r="F102" s="15" t="s">
        <v>5</v>
      </c>
      <c r="G102" s="3">
        <f>G18+G28+G33+G43+G49+G54+G75+G80</f>
        <v>0</v>
      </c>
      <c r="H102" s="3">
        <f>H18+H28+H33+H43+H49+H54+H75+H80</f>
        <v>0</v>
      </c>
      <c r="I102" s="3">
        <f t="shared" ref="I102:J104" si="23">I8+I13+I18+I28+I49+I60+I75+I80</f>
        <v>0</v>
      </c>
      <c r="J102" s="3">
        <f t="shared" si="23"/>
        <v>0</v>
      </c>
      <c r="K102" s="9"/>
      <c r="L102" s="8">
        <f t="shared" si="22"/>
        <v>0</v>
      </c>
      <c r="M102" s="6"/>
      <c r="N102" s="6"/>
      <c r="O102" s="6"/>
      <c r="P102" s="6"/>
      <c r="Q102" s="6"/>
    </row>
    <row r="103" spans="1:17" ht="14.1" customHeight="1" x14ac:dyDescent="0.25">
      <c r="A103" s="29"/>
      <c r="B103" s="29"/>
      <c r="C103" s="29"/>
      <c r="D103" s="29"/>
      <c r="E103" s="29"/>
      <c r="F103" s="15" t="s">
        <v>6</v>
      </c>
      <c r="G103" s="3">
        <f>G9+G14+G19+G24+G29+G34+G44+G66</f>
        <v>33264635.609999999</v>
      </c>
      <c r="H103" s="3">
        <f>H9+H14+H19+H24+H29+H34+H44+H66</f>
        <v>33264635.609999999</v>
      </c>
      <c r="I103" s="3">
        <f t="shared" si="23"/>
        <v>0</v>
      </c>
      <c r="J103" s="3">
        <f t="shared" si="23"/>
        <v>0</v>
      </c>
      <c r="K103" s="9"/>
      <c r="L103" s="8">
        <f t="shared" si="22"/>
        <v>33264635.609999999</v>
      </c>
      <c r="M103" s="6"/>
      <c r="N103" s="6"/>
      <c r="O103" s="6"/>
      <c r="P103" s="6"/>
      <c r="Q103" s="6"/>
    </row>
    <row r="104" spans="1:17" ht="14.1" customHeight="1" x14ac:dyDescent="0.25">
      <c r="A104" s="29"/>
      <c r="B104" s="29"/>
      <c r="C104" s="29"/>
      <c r="D104" s="29"/>
      <c r="E104" s="29"/>
      <c r="F104" s="15" t="s">
        <v>38</v>
      </c>
      <c r="G104" s="3">
        <f>G40+G72+G77+G82+G87+G92+G98</f>
        <v>10113974.17</v>
      </c>
      <c r="H104" s="3">
        <f>H40+H72+H77+H82+H87+H92+H98</f>
        <v>6013974.1699999999</v>
      </c>
      <c r="I104" s="3">
        <f t="shared" si="23"/>
        <v>2050000</v>
      </c>
      <c r="J104" s="3">
        <f t="shared" si="23"/>
        <v>2050000</v>
      </c>
      <c r="K104" s="9"/>
      <c r="L104" s="8">
        <f t="shared" si="22"/>
        <v>10113974.17</v>
      </c>
      <c r="M104" s="6"/>
      <c r="N104" s="6"/>
      <c r="O104" s="6"/>
      <c r="P104" s="6"/>
      <c r="Q104" s="6"/>
    </row>
    <row r="105" spans="1:17" ht="33" customHeight="1" x14ac:dyDescent="0.25">
      <c r="A105" s="29"/>
      <c r="B105" s="29"/>
      <c r="C105" s="29"/>
      <c r="D105" s="29"/>
      <c r="E105" s="29"/>
      <c r="F105" s="15" t="s">
        <v>7</v>
      </c>
      <c r="G105" s="1">
        <f>G52+G11</f>
        <v>0</v>
      </c>
      <c r="H105" s="1">
        <f>H52+H11</f>
        <v>0</v>
      </c>
      <c r="I105" s="1">
        <f>I52+I11</f>
        <v>0</v>
      </c>
      <c r="J105" s="1">
        <f>J52+J11</f>
        <v>0</v>
      </c>
      <c r="K105" s="10"/>
      <c r="L105" s="8">
        <f t="shared" si="22"/>
        <v>0</v>
      </c>
      <c r="M105" s="6"/>
      <c r="N105" s="6"/>
      <c r="O105" s="6"/>
      <c r="P105" s="6"/>
      <c r="Q105" s="6"/>
    </row>
    <row r="106" spans="1:17" x14ac:dyDescent="0.25">
      <c r="G106" s="11"/>
    </row>
    <row r="108" spans="1:17" x14ac:dyDescent="0.25">
      <c r="G108" s="12"/>
    </row>
    <row r="111" spans="1:17" x14ac:dyDescent="0.25">
      <c r="G111" s="13"/>
    </row>
    <row r="112" spans="1:17" x14ac:dyDescent="0.25">
      <c r="G112" s="13"/>
    </row>
    <row r="113" spans="7:7" x14ac:dyDescent="0.25">
      <c r="G113" s="13"/>
    </row>
    <row r="114" spans="7:7" x14ac:dyDescent="0.25">
      <c r="G114" s="13"/>
    </row>
    <row r="115" spans="7:7" x14ac:dyDescent="0.25">
      <c r="G115" s="13"/>
    </row>
    <row r="116" spans="7:7" x14ac:dyDescent="0.25">
      <c r="G116" s="13"/>
    </row>
    <row r="117" spans="7:7" x14ac:dyDescent="0.25">
      <c r="G117" s="13"/>
    </row>
    <row r="118" spans="7:7" x14ac:dyDescent="0.25">
      <c r="G118" s="13"/>
    </row>
    <row r="119" spans="7:7" x14ac:dyDescent="0.25">
      <c r="G119" s="13"/>
    </row>
    <row r="120" spans="7:7" x14ac:dyDescent="0.25">
      <c r="G120" s="13"/>
    </row>
    <row r="121" spans="7:7" x14ac:dyDescent="0.25">
      <c r="G121" s="13"/>
    </row>
    <row r="122" spans="7:7" x14ac:dyDescent="0.25">
      <c r="G122" s="13"/>
    </row>
    <row r="123" spans="7:7" x14ac:dyDescent="0.25">
      <c r="G123" s="13"/>
    </row>
  </sheetData>
  <mergeCells count="120">
    <mergeCell ref="K89:K93"/>
    <mergeCell ref="A22:A26"/>
    <mergeCell ref="B22:B26"/>
    <mergeCell ref="C22:C26"/>
    <mergeCell ref="D22:D26"/>
    <mergeCell ref="E22:E26"/>
    <mergeCell ref="K22:K26"/>
    <mergeCell ref="A89:A93"/>
    <mergeCell ref="B89:B93"/>
    <mergeCell ref="C89:C93"/>
    <mergeCell ref="D89:D93"/>
    <mergeCell ref="E89:E93"/>
    <mergeCell ref="K32:K36"/>
    <mergeCell ref="A42:A46"/>
    <mergeCell ref="B42:B46"/>
    <mergeCell ref="C42:C46"/>
    <mergeCell ref="D42:D46"/>
    <mergeCell ref="E42:E46"/>
    <mergeCell ref="K42:K46"/>
    <mergeCell ref="A32:A36"/>
    <mergeCell ref="B32:B36"/>
    <mergeCell ref="C32:C36"/>
    <mergeCell ref="D32:D36"/>
    <mergeCell ref="E32:E36"/>
    <mergeCell ref="A94:K94"/>
    <mergeCell ref="A95:A99"/>
    <mergeCell ref="B95:B99"/>
    <mergeCell ref="C95:C99"/>
    <mergeCell ref="D95:D99"/>
    <mergeCell ref="E95:E99"/>
    <mergeCell ref="K95:K99"/>
    <mergeCell ref="A59:A73"/>
    <mergeCell ref="K53:K57"/>
    <mergeCell ref="A53:A57"/>
    <mergeCell ref="B53:B57"/>
    <mergeCell ref="C53:C57"/>
    <mergeCell ref="D53:D57"/>
    <mergeCell ref="E53:E57"/>
    <mergeCell ref="B69:B73"/>
    <mergeCell ref="C69:C73"/>
    <mergeCell ref="D69:D73"/>
    <mergeCell ref="E69:E73"/>
    <mergeCell ref="K59:K73"/>
    <mergeCell ref="B64:B68"/>
    <mergeCell ref="C64:C68"/>
    <mergeCell ref="D64:D68"/>
    <mergeCell ref="E64:E68"/>
    <mergeCell ref="K79:K83"/>
    <mergeCell ref="K48:K52"/>
    <mergeCell ref="D7:D11"/>
    <mergeCell ref="D48:D52"/>
    <mergeCell ref="B59:B63"/>
    <mergeCell ref="C59:C63"/>
    <mergeCell ref="D59:D63"/>
    <mergeCell ref="E59:E63"/>
    <mergeCell ref="K17:K21"/>
    <mergeCell ref="C27:C31"/>
    <mergeCell ref="D27:D31"/>
    <mergeCell ref="E27:E31"/>
    <mergeCell ref="A100:E105"/>
    <mergeCell ref="A7:A11"/>
    <mergeCell ref="C7:C11"/>
    <mergeCell ref="E12:E16"/>
    <mergeCell ref="A48:A52"/>
    <mergeCell ref="B7:B11"/>
    <mergeCell ref="A12:A16"/>
    <mergeCell ref="B12:B16"/>
    <mergeCell ref="C12:C16"/>
    <mergeCell ref="D12:D16"/>
    <mergeCell ref="E48:E52"/>
    <mergeCell ref="A47:K47"/>
    <mergeCell ref="A58:K58"/>
    <mergeCell ref="B48:B52"/>
    <mergeCell ref="K12:K16"/>
    <mergeCell ref="K7:K11"/>
    <mergeCell ref="A17:A21"/>
    <mergeCell ref="B17:B21"/>
    <mergeCell ref="C17:C21"/>
    <mergeCell ref="D17:D21"/>
    <mergeCell ref="E17:E21"/>
    <mergeCell ref="K27:K31"/>
    <mergeCell ref="A27:A31"/>
    <mergeCell ref="B27:B31"/>
    <mergeCell ref="A1:K1"/>
    <mergeCell ref="J2:K2"/>
    <mergeCell ref="E7:E11"/>
    <mergeCell ref="D4:D5"/>
    <mergeCell ref="E4:E5"/>
    <mergeCell ref="K4:K5"/>
    <mergeCell ref="A6:J6"/>
    <mergeCell ref="C4:C5"/>
    <mergeCell ref="A3:K3"/>
    <mergeCell ref="G4:J4"/>
    <mergeCell ref="A4:A5"/>
    <mergeCell ref="F4:F5"/>
    <mergeCell ref="B4:B5"/>
    <mergeCell ref="K84:K88"/>
    <mergeCell ref="A84:A88"/>
    <mergeCell ref="B84:B88"/>
    <mergeCell ref="C84:C88"/>
    <mergeCell ref="D84:D88"/>
    <mergeCell ref="E84:E88"/>
    <mergeCell ref="A37:A41"/>
    <mergeCell ref="B37:B41"/>
    <mergeCell ref="C37:C41"/>
    <mergeCell ref="D37:D41"/>
    <mergeCell ref="E37:E41"/>
    <mergeCell ref="K37:K41"/>
    <mergeCell ref="A79:A83"/>
    <mergeCell ref="B79:B83"/>
    <mergeCell ref="C79:C83"/>
    <mergeCell ref="D79:D83"/>
    <mergeCell ref="E79:E83"/>
    <mergeCell ref="K74:K78"/>
    <mergeCell ref="C48:C52"/>
    <mergeCell ref="A74:A78"/>
    <mergeCell ref="B74:B78"/>
    <mergeCell ref="C74:C78"/>
    <mergeCell ref="D74:D78"/>
    <mergeCell ref="E74:E78"/>
  </mergeCells>
  <phoneticPr fontId="2" type="noConversion"/>
  <printOptions horizontalCentered="1"/>
  <pageMargins left="0" right="3.937007874015748E-2" top="0.35433070866141736" bottom="0.27559055118110237" header="0.27559055118110237" footer="0.19685039370078741"/>
  <pageSetup paperSize="9" scale="64" fitToHeight="3" orientation="landscape" r:id="rId1"/>
  <headerFooter alignWithMargins="0"/>
  <rowBreaks count="1" manualBreakCount="1">
    <brk id="10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2024-04-09T06:38:59Z</cp:lastPrinted>
  <dcterms:created xsi:type="dcterms:W3CDTF">2012-11-09T11:40:25Z</dcterms:created>
  <dcterms:modified xsi:type="dcterms:W3CDTF">2024-04-10T06:49:39Z</dcterms:modified>
</cp:coreProperties>
</file>