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_Соц.строительство_ декабрь 2023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Лист1!$A$1:$N$99</definedName>
  </definedNames>
  <calcPr calcId="152511"/>
</workbook>
</file>

<file path=xl/calcChain.xml><?xml version="1.0" encoding="utf-8"?>
<calcChain xmlns="http://schemas.openxmlformats.org/spreadsheetml/2006/main">
  <c r="K96" i="1" l="1"/>
  <c r="G84" i="1"/>
  <c r="K97" i="1" l="1"/>
  <c r="K95" i="1"/>
  <c r="K94" i="1"/>
  <c r="G79" i="1"/>
  <c r="G76" i="1"/>
  <c r="G91" i="1"/>
  <c r="G88" i="1"/>
  <c r="G82" i="1"/>
  <c r="G34" i="1"/>
  <c r="G46" i="1"/>
  <c r="K44" i="1" l="1"/>
  <c r="G44" i="1" s="1"/>
  <c r="K32" i="1"/>
  <c r="G32" i="1" s="1"/>
  <c r="K88" i="1" l="1"/>
  <c r="K59" i="1" l="1"/>
  <c r="K60" i="1"/>
  <c r="K58" i="1" l="1"/>
  <c r="G43" i="1"/>
  <c r="G41" i="1"/>
  <c r="G40" i="1"/>
  <c r="G39" i="1"/>
  <c r="L38" i="1"/>
  <c r="H38" i="1"/>
  <c r="G38" i="1" s="1"/>
  <c r="G31" i="1"/>
  <c r="G29" i="1"/>
  <c r="G28" i="1"/>
  <c r="G27" i="1"/>
  <c r="L26" i="1"/>
  <c r="H26" i="1"/>
  <c r="G26" i="1" s="1"/>
  <c r="L95" i="1"/>
  <c r="G95" i="1" s="1"/>
  <c r="L58" i="1"/>
  <c r="K70" i="1"/>
  <c r="K64" i="1"/>
  <c r="G73" i="1"/>
  <c r="G70" i="1" s="1"/>
  <c r="M73" i="1"/>
  <c r="L73" i="1" s="1"/>
  <c r="G75" i="1"/>
  <c r="G74" i="1"/>
  <c r="L64" i="1" l="1"/>
  <c r="L97" i="1" s="1"/>
  <c r="L94" i="1" l="1"/>
  <c r="J97" i="1"/>
  <c r="G24" i="1" l="1"/>
  <c r="G25" i="1" l="1"/>
  <c r="G23" i="1"/>
  <c r="G22" i="1"/>
  <c r="G21" i="1"/>
  <c r="L20" i="1"/>
  <c r="K20" i="1"/>
  <c r="H20" i="1"/>
  <c r="J60" i="1"/>
  <c r="J64" i="1"/>
  <c r="I67" i="1"/>
  <c r="G67" i="1" s="1"/>
  <c r="J58" i="1" l="1"/>
  <c r="J96" i="1"/>
  <c r="G20" i="1"/>
  <c r="G60" i="1"/>
  <c r="G69" i="1"/>
  <c r="G68" i="1"/>
  <c r="G65" i="1"/>
  <c r="G63" i="1"/>
  <c r="G62" i="1"/>
  <c r="G61" i="1"/>
  <c r="G59" i="1"/>
  <c r="H64" i="1"/>
  <c r="I99" i="1" l="1"/>
  <c r="I98" i="1"/>
  <c r="I97" i="1"/>
  <c r="I96" i="1"/>
  <c r="I95" i="1"/>
  <c r="H97" i="1"/>
  <c r="H96" i="1"/>
  <c r="M58" i="1"/>
  <c r="I58" i="1"/>
  <c r="H58" i="1"/>
  <c r="G58" i="1" l="1"/>
  <c r="J95" i="1"/>
  <c r="M95" i="1"/>
  <c r="L96" i="1"/>
  <c r="G96" i="1" s="1"/>
  <c r="J98" i="1"/>
  <c r="K98" i="1"/>
  <c r="L98" i="1"/>
  <c r="J99" i="1"/>
  <c r="K99" i="1"/>
  <c r="L99" i="1"/>
  <c r="M99" i="1"/>
  <c r="H99" i="1"/>
  <c r="H98" i="1"/>
  <c r="H95" i="1"/>
  <c r="L51" i="1"/>
  <c r="L14" i="1"/>
  <c r="L8" i="1"/>
  <c r="M64" i="1" l="1"/>
  <c r="M97" i="1" l="1"/>
  <c r="G97" i="1" s="1"/>
  <c r="G64" i="1"/>
  <c r="M94" i="1"/>
  <c r="I8" i="1"/>
  <c r="J8" i="1"/>
  <c r="K8" i="1"/>
  <c r="K14" i="1"/>
  <c r="G19" i="1"/>
  <c r="G18" i="1"/>
  <c r="G16" i="1"/>
  <c r="G15" i="1"/>
  <c r="H14" i="1"/>
  <c r="J51" i="1"/>
  <c r="G13" i="1"/>
  <c r="G9" i="1"/>
  <c r="H8" i="1"/>
  <c r="G52" i="1"/>
  <c r="G56" i="1"/>
  <c r="G55" i="1"/>
  <c r="I51" i="1"/>
  <c r="H51" i="1"/>
  <c r="O98" i="1"/>
  <c r="O95" i="1"/>
  <c r="H94" i="1" l="1"/>
  <c r="J94" i="1"/>
  <c r="G99" i="1"/>
  <c r="I94" i="1"/>
  <c r="O99" i="1"/>
  <c r="O97" i="1"/>
  <c r="G94" i="1" l="1"/>
  <c r="O94" i="1"/>
  <c r="O96" i="1"/>
</calcChain>
</file>

<file path=xl/sharedStrings.xml><?xml version="1.0" encoding="utf-8"?>
<sst xmlns="http://schemas.openxmlformats.org/spreadsheetml/2006/main" count="224" uniqueCount="68">
  <si>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</si>
  <si>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</si>
  <si>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</si>
  <si>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</si>
  <si>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</si>
  <si>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</si>
  <si>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</si>
  <si>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</si>
  <si>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</si>
  <si>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</si>
  <si>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Районный бюджет</t>
  </si>
  <si>
    <t>Бюджет поселения</t>
  </si>
  <si>
    <t>Бюджет поселений</t>
  </si>
  <si>
    <t>Объёмы финансирования, руб.</t>
  </si>
  <si>
    <t xml:space="preserve">Управление образования администрация МО "Устьянский муниципальный район", </t>
  </si>
  <si>
    <t>Соисполнители</t>
  </si>
  <si>
    <t>Ожидаемый  результат</t>
  </si>
  <si>
    <t>2. Обспечение строительства объектов спортивной направленности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</si>
  <si>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</si>
  <si>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</si>
  <si>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</si>
  <si>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</si>
  <si>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</si>
  <si>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>Приложение № 1</t>
  </si>
  <si>
    <t xml:space="preserve"> Проектирование, экспертиза и строительство лыжно-биатлонного центра в д. Малиновка (2 этап)</t>
  </si>
  <si>
    <t>3. Обспечение мероприятий по переселению граждан из аварийного жилищного фонда.</t>
  </si>
  <si>
    <t>3.1.</t>
  </si>
  <si>
    <t xml:space="preserve"> Строительство здания спортзала  МБОУ "Октябрьская средняя общеобразовательная школа № 1"</t>
  </si>
  <si>
    <t xml:space="preserve"> Разработка проектно-сметной документации на строительство Дома детского и молодежного творчества в п.Октябрьский</t>
  </si>
  <si>
    <t>Увеличение количества объектов для обеспечения права населения в качественном физическом образовании детей 1объект на 807 мест</t>
  </si>
  <si>
    <t>Получение проектно -сметной документации на 1 объект</t>
  </si>
  <si>
    <t>Увеличение количества объектов спортивной направленности. Строительство 1 сооружения</t>
  </si>
  <si>
    <t>2020г./2025г.</t>
  </si>
  <si>
    <t>2020 г./2025г.</t>
  </si>
  <si>
    <t>2020 год/2025 год</t>
  </si>
  <si>
    <t>3.2.</t>
  </si>
  <si>
    <t>1.3.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</si>
  <si>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</si>
  <si>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Получение откорректированной проектно-сметной документации на 1 объект</t>
  </si>
  <si>
    <t>-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</si>
  <si>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</si>
  <si>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Управление строительства и инфраструктуры администрации МО «Устьянский муниципальный район» / Администрация Устьянского муниципального района Архангельской области в лице отдела архитектуры и строительства/ Администрация Устьянского муниципального округа Архангельской области в лице отдела архитектуры и строительства</t>
  </si>
  <si>
    <t>3.3.</t>
  </si>
  <si>
    <t>Администрация Устьянского муниципального округа Архангельской области в лице отдела архитектуры и строительства</t>
  </si>
  <si>
    <t>2023 год</t>
  </si>
  <si>
    <t>Проведение обследования МКД</t>
  </si>
  <si>
    <t>1.4.</t>
  </si>
  <si>
    <t>2023г.</t>
  </si>
  <si>
    <t>Получение ТЦА ОИ на 1 объект</t>
  </si>
  <si>
    <t>1.5.</t>
  </si>
  <si>
    <t>Перечень мероприятий по программе "Социальное строительство и обеспечение качественным, доступным жильеми услугами жилищно-коммунального хозяйства населения Устьянского муниципального округа"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</si>
  <si>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</si>
  <si>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в области переселения граждан из ветхого и  аварийного жилья Устьянского муниципального округа Архангельской области</t>
  </si>
  <si>
    <t>3.4.</t>
  </si>
  <si>
    <t>Проведение обследования всех многоквартирных домов по Устьянскому муниципальному округу</t>
  </si>
  <si>
    <t>Проведение обследования всех МКД за счет СВМЗ</t>
  </si>
  <si>
    <t>3.5.</t>
  </si>
  <si>
    <t>Обустройство пандуса у дома №6а по ул. Ломоносова в п. Октябрьский</t>
  </si>
  <si>
    <t>Разработка проектной документации на устройство пандуса</t>
  </si>
  <si>
    <t>Разработка технико-ценового аудита обоснования инвестиций для строительства детского оздоровительного лагеря круглогодичного действия на 300 мест д. Кононовская (гранты бюджетам мун.образ-й в целях содействия достижению и(или) поощрению достижения наилучш.значений показ-лей деят-ти органов местного самоупр-я городских округов и муниципальных районов Архангельской области)</t>
  </si>
  <si>
    <t>Разработка проектно-сметной документации по строительству школы на 860 мест в рп. Октябрьский  (реализация мероприятий по соц.-эконом.развитию мун.округов)</t>
  </si>
  <si>
    <t>Разработка технико-ценового аудита обоснования инвестиций для строительства школы на 860 мест в п. Октябрьский  ((гранты бюджетам мун.образ-й в целях содействия достижению и(или) поощрению достижения наилучш.значений показ-лей деят-ти органов местного самоупр-я городских округов и муниципальных районов Архангельской области)</t>
  </si>
  <si>
    <t>Комплекс инжененрных изысканий и составление технических отчетов об инженерных изысканиях для выполнения комплекса работ: Разработка технико-ценового аудита обоснования инвестиций для строительства детского оздоровительного лагеря круглогодичного действия на 300 мест, дер. Кононовская (реализация мероприятий по соц.-эконом.развитию мун.округов)</t>
  </si>
  <si>
    <t>Проведение обследования всех многоквартирных домов  Устьянского муниципального округа (реализация мероприятий по соц.-экон. развитию муниципальных округов)</t>
  </si>
  <si>
    <t>Приобретение помещений в многоквартирных жилых домах для переселения граждан из аварийного жилищного фонда - 136кв. Предоставление дополнительных мер поддержки по обеспечению жилыми помещениями в форме субсидии</t>
  </si>
  <si>
    <t>Получение положит.закл-я на обоснов-е инвестиций 7шт, разработка квартирограмм 1 шт, разработка докум.тер-го планир-я для проект-я под строительство 4 шт., заключение спец.орг-и  576 ед., получение технич.док-и 255 ед., получение оценки стоим. жил. пом-й 91 ед.</t>
  </si>
  <si>
    <t>Получение заключений спец.организации на 148 домов</t>
  </si>
  <si>
    <t>Получение заключений спец.организации на 133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</si>
</sst>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4" fillId="2" borderId="4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164" fontId="7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0" fontId="0" fillId="0" borderId="0" xfId="0" applyFont="1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0" fillId="0" borderId="0" xfId="0" applyFont="1" applyBorder="1"/>
    <xf numFmtId="164" fontId="7" fillId="0" borderId="0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7"/>
  <sheetViews>
    <sheetView tabSelected="1" view="pageBreakPreview" topLeftCell="B1" zoomScale="70" zoomScaleNormal="75" zoomScaleSheetLayoutView="70" zoomScalePageLayoutView="75" workbookViewId="0">
      <pane ySplit="6" topLeftCell="A38" activePane="bottomLeft" state="frozen"/>
      <selection pane="bottomLeft" activeCell="N88" sqref="N88:N93"/>
    </sheetView>
  </sheetViews>
  <sheetFormatPr defaultColWidth="9.109375" defaultRowHeight="13.2" x14ac:dyDescent="0.25"/>
  <cols>
    <col min="1" max="1" width="8.5546875" style="11" customWidth="1"/>
    <col min="2" max="3" width="29.88671875" style="11" customWidth="1"/>
    <col min="4" max="4" width="16.33203125" style="11" customWidth="1"/>
    <col min="5" max="5" width="15.88671875" style="11" customWidth="1"/>
    <col min="6" max="6" width="23.33203125" style="11" customWidth="1"/>
    <col min="7" max="7" width="21.33203125" style="11" customWidth="1"/>
    <col min="8" max="8" width="17" style="11" bestFit="1" customWidth="1"/>
    <col min="9" max="9" width="19.5546875" style="11" customWidth="1"/>
    <col min="10" max="10" width="22.33203125" style="11" customWidth="1"/>
    <col min="11" max="11" width="19.109375" style="2" customWidth="1"/>
    <col min="12" max="12" width="19.109375" style="11" customWidth="1"/>
    <col min="13" max="13" width="17.5546875" style="11" customWidth="1"/>
    <col min="14" max="14" width="24.33203125" style="11" customWidth="1"/>
    <col min="15" max="15" width="23.109375" style="11" customWidth="1"/>
    <col min="16" max="16" width="24.6640625" style="11" customWidth="1"/>
    <col min="17" max="16384" width="9.109375" style="11"/>
  </cols>
  <sheetData>
    <row r="1" spans="1:20" x14ac:dyDescent="0.25">
      <c r="A1" s="49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0" ht="58.5" customHeight="1" x14ac:dyDescent="0.25">
      <c r="M2" s="50" t="s">
        <v>40</v>
      </c>
      <c r="N2" s="50"/>
      <c r="O2" s="7"/>
      <c r="P2" s="7"/>
    </row>
    <row r="3" spans="1:20" ht="48.75" customHeight="1" x14ac:dyDescent="0.25">
      <c r="A3" s="53" t="s">
        <v>50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7"/>
      <c r="P3" s="7"/>
    </row>
    <row r="4" spans="1:20" ht="12.75" customHeight="1" x14ac:dyDescent="0.25">
      <c r="M4" s="8"/>
      <c r="N4" s="8"/>
      <c r="O4" s="7"/>
      <c r="P4" s="7"/>
    </row>
    <row r="5" spans="1:20" s="2" customFormat="1" ht="51" customHeight="1" x14ac:dyDescent="0.25">
      <c r="A5" s="44" t="s">
        <v>0</v>
      </c>
      <c r="B5" s="44" t="s">
        <v>1</v>
      </c>
      <c r="C5" s="44" t="s">
        <v>8</v>
      </c>
      <c r="D5" s="51" t="s">
        <v>15</v>
      </c>
      <c r="E5" s="44" t="s">
        <v>9</v>
      </c>
      <c r="F5" s="44" t="s">
        <v>2</v>
      </c>
      <c r="G5" s="44" t="s">
        <v>13</v>
      </c>
      <c r="H5" s="44"/>
      <c r="I5" s="44"/>
      <c r="J5" s="44"/>
      <c r="K5" s="44"/>
      <c r="L5" s="44"/>
      <c r="M5" s="44"/>
      <c r="N5" s="44" t="s">
        <v>16</v>
      </c>
      <c r="O5" s="1"/>
      <c r="P5" s="1"/>
      <c r="Q5" s="1"/>
      <c r="R5" s="1"/>
      <c r="S5" s="1"/>
      <c r="T5" s="1"/>
    </row>
    <row r="6" spans="1:20" s="2" customFormat="1" x14ac:dyDescent="0.25">
      <c r="A6" s="44"/>
      <c r="B6" s="44"/>
      <c r="C6" s="44"/>
      <c r="D6" s="52"/>
      <c r="E6" s="44"/>
      <c r="F6" s="44"/>
      <c r="G6" s="18" t="s">
        <v>3</v>
      </c>
      <c r="H6" s="18">
        <v>2020</v>
      </c>
      <c r="I6" s="18">
        <v>2021</v>
      </c>
      <c r="J6" s="18">
        <v>2022</v>
      </c>
      <c r="K6" s="30">
        <v>2023</v>
      </c>
      <c r="L6" s="18">
        <v>2024</v>
      </c>
      <c r="M6" s="18">
        <v>2025</v>
      </c>
      <c r="N6" s="44"/>
      <c r="O6" s="1"/>
      <c r="P6" s="1"/>
      <c r="Q6" s="1"/>
      <c r="R6" s="1"/>
      <c r="S6" s="1"/>
      <c r="T6" s="1"/>
    </row>
    <row r="7" spans="1:20" s="2" customFormat="1" ht="23.4" customHeight="1" x14ac:dyDescent="0.25">
      <c r="A7" s="45" t="s">
        <v>22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8"/>
      <c r="O7" s="1"/>
      <c r="P7" s="1"/>
      <c r="Q7" s="1"/>
      <c r="R7" s="1"/>
      <c r="S7" s="1"/>
      <c r="T7" s="1"/>
    </row>
    <row r="8" spans="1:20" s="2" customFormat="1" ht="23.4" customHeight="1" x14ac:dyDescent="0.25">
      <c r="A8" s="32" t="s">
        <v>19</v>
      </c>
      <c r="B8" s="33" t="s">
        <v>27</v>
      </c>
      <c r="C8" s="35" t="s">
        <v>41</v>
      </c>
      <c r="D8" s="32" t="s">
        <v>14</v>
      </c>
      <c r="E8" s="32" t="s">
        <v>32</v>
      </c>
      <c r="F8" s="17" t="s">
        <v>4</v>
      </c>
      <c r="G8" s="9" t="s">
        <v>39</v>
      </c>
      <c r="H8" s="9">
        <f t="shared" ref="H8:L8" si="0">H9+H10+H11+H12+H13</f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 t="s">
        <v>39</v>
      </c>
      <c r="N8" s="32" t="s">
        <v>29</v>
      </c>
      <c r="O8" s="1"/>
      <c r="P8" s="1"/>
      <c r="Q8" s="1"/>
      <c r="R8" s="1"/>
      <c r="S8" s="1"/>
      <c r="T8" s="1"/>
    </row>
    <row r="9" spans="1:20" s="2" customFormat="1" ht="23.4" customHeight="1" x14ac:dyDescent="0.25">
      <c r="A9" s="32"/>
      <c r="B9" s="32"/>
      <c r="C9" s="35"/>
      <c r="D9" s="32"/>
      <c r="E9" s="32"/>
      <c r="F9" s="17" t="s">
        <v>5</v>
      </c>
      <c r="G9" s="10">
        <f>H9+I9+M9</f>
        <v>0</v>
      </c>
      <c r="H9" s="10">
        <v>0</v>
      </c>
      <c r="I9" s="10">
        <v>0</v>
      </c>
      <c r="J9" s="10"/>
      <c r="K9" s="10"/>
      <c r="L9" s="10">
        <v>0</v>
      </c>
      <c r="M9" s="10">
        <v>0</v>
      </c>
      <c r="N9" s="32"/>
      <c r="O9" s="1"/>
      <c r="P9" s="1"/>
      <c r="Q9" s="1"/>
      <c r="R9" s="1"/>
      <c r="S9" s="1"/>
      <c r="T9" s="1"/>
    </row>
    <row r="10" spans="1:20" s="2" customFormat="1" ht="23.4" customHeight="1" x14ac:dyDescent="0.25">
      <c r="A10" s="32"/>
      <c r="B10" s="32"/>
      <c r="C10" s="35"/>
      <c r="D10" s="32"/>
      <c r="E10" s="32"/>
      <c r="F10" s="17" t="s">
        <v>6</v>
      </c>
      <c r="G10" s="10" t="s">
        <v>39</v>
      </c>
      <c r="H10" s="10"/>
      <c r="I10" s="10"/>
      <c r="J10" s="10"/>
      <c r="K10" s="10"/>
      <c r="L10" s="10"/>
      <c r="M10" s="10" t="s">
        <v>39</v>
      </c>
      <c r="N10" s="32"/>
      <c r="O10" s="1"/>
      <c r="P10" s="1"/>
      <c r="Q10" s="1"/>
      <c r="R10" s="1"/>
      <c r="S10" s="1"/>
      <c r="T10" s="1"/>
    </row>
    <row r="11" spans="1:20" s="2" customFormat="1" ht="23.4" customHeight="1" x14ac:dyDescent="0.25">
      <c r="A11" s="32"/>
      <c r="B11" s="32"/>
      <c r="C11" s="35"/>
      <c r="D11" s="32"/>
      <c r="E11" s="32"/>
      <c r="F11" s="17" t="s">
        <v>10</v>
      </c>
      <c r="G11" s="10" t="s">
        <v>39</v>
      </c>
      <c r="H11" s="10"/>
      <c r="I11" s="10"/>
      <c r="J11" s="10"/>
      <c r="K11" s="10"/>
      <c r="L11" s="10"/>
      <c r="M11" s="10" t="s">
        <v>39</v>
      </c>
      <c r="N11" s="32"/>
      <c r="O11" s="1"/>
      <c r="P11" s="1"/>
      <c r="Q11" s="1"/>
      <c r="R11" s="1"/>
      <c r="S11" s="1"/>
      <c r="T11" s="1"/>
    </row>
    <row r="12" spans="1:20" s="2" customFormat="1" ht="23.4" customHeight="1" x14ac:dyDescent="0.25">
      <c r="A12" s="32"/>
      <c r="B12" s="32"/>
      <c r="C12" s="35"/>
      <c r="D12" s="32"/>
      <c r="E12" s="32"/>
      <c r="F12" s="17" t="s">
        <v>12</v>
      </c>
      <c r="G12" s="10" t="s">
        <v>39</v>
      </c>
      <c r="H12" s="10">
        <v>0</v>
      </c>
      <c r="I12" s="10">
        <v>0</v>
      </c>
      <c r="J12" s="10"/>
      <c r="K12" s="10"/>
      <c r="L12" s="10">
        <v>0</v>
      </c>
      <c r="M12" s="10">
        <v>0</v>
      </c>
      <c r="N12" s="32"/>
      <c r="O12" s="1"/>
      <c r="P12" s="1"/>
      <c r="Q12" s="1"/>
      <c r="R12" s="1"/>
      <c r="S12" s="1"/>
      <c r="T12" s="1"/>
    </row>
    <row r="13" spans="1:20" s="2" customFormat="1" ht="23.4" customHeight="1" x14ac:dyDescent="0.25">
      <c r="A13" s="32"/>
      <c r="B13" s="32"/>
      <c r="C13" s="35"/>
      <c r="D13" s="32"/>
      <c r="E13" s="32"/>
      <c r="F13" s="17" t="s">
        <v>7</v>
      </c>
      <c r="G13" s="10">
        <f>H13+I13+M13</f>
        <v>0</v>
      </c>
      <c r="H13" s="10">
        <v>0</v>
      </c>
      <c r="I13" s="10">
        <v>0</v>
      </c>
      <c r="J13" s="10"/>
      <c r="K13" s="10"/>
      <c r="L13" s="10">
        <v>0</v>
      </c>
      <c r="M13" s="10">
        <v>0</v>
      </c>
      <c r="N13" s="32"/>
      <c r="O13" s="1"/>
      <c r="P13" s="1"/>
      <c r="Q13" s="1"/>
      <c r="R13" s="1"/>
      <c r="S13" s="1"/>
      <c r="T13" s="1"/>
    </row>
    <row r="14" spans="1:20" s="2" customFormat="1" ht="23.4" customHeight="1" x14ac:dyDescent="0.25">
      <c r="A14" s="33" t="s">
        <v>20</v>
      </c>
      <c r="B14" s="33" t="s">
        <v>28</v>
      </c>
      <c r="C14" s="35" t="s">
        <v>41</v>
      </c>
      <c r="D14" s="32" t="s">
        <v>14</v>
      </c>
      <c r="E14" s="34" t="s">
        <v>33</v>
      </c>
      <c r="F14" s="17" t="s">
        <v>4</v>
      </c>
      <c r="G14" s="9" t="s">
        <v>39</v>
      </c>
      <c r="H14" s="9">
        <f>H15+H16+H17+H18+H19</f>
        <v>0</v>
      </c>
      <c r="I14" s="9"/>
      <c r="J14" s="9"/>
      <c r="K14" s="9">
        <f>K15+K16+K17+K18+K19</f>
        <v>0</v>
      </c>
      <c r="L14" s="9">
        <f>L15+L16+L17+L18+L19</f>
        <v>0</v>
      </c>
      <c r="M14" s="9" t="s">
        <v>39</v>
      </c>
      <c r="N14" s="32" t="s">
        <v>30</v>
      </c>
      <c r="O14" s="1"/>
      <c r="P14" s="1"/>
      <c r="Q14" s="1"/>
      <c r="R14" s="1"/>
      <c r="S14" s="1"/>
      <c r="T14" s="1"/>
    </row>
    <row r="15" spans="1:20" s="2" customFormat="1" ht="23.4" customHeight="1" x14ac:dyDescent="0.25">
      <c r="A15" s="32"/>
      <c r="B15" s="32"/>
      <c r="C15" s="35"/>
      <c r="D15" s="32"/>
      <c r="E15" s="37"/>
      <c r="F15" s="17" t="s">
        <v>5</v>
      </c>
      <c r="G15" s="10">
        <f>H15+I15+M15</f>
        <v>0</v>
      </c>
      <c r="H15" s="10">
        <v>0</v>
      </c>
      <c r="I15" s="10"/>
      <c r="J15" s="10"/>
      <c r="K15" s="10"/>
      <c r="L15" s="10"/>
      <c r="M15" s="10">
        <v>0</v>
      </c>
      <c r="N15" s="32"/>
      <c r="O15" s="1"/>
      <c r="P15" s="1"/>
      <c r="Q15" s="1"/>
      <c r="R15" s="1"/>
      <c r="S15" s="1"/>
      <c r="T15" s="1"/>
    </row>
    <row r="16" spans="1:20" s="2" customFormat="1" ht="23.4" customHeight="1" x14ac:dyDescent="0.25">
      <c r="A16" s="32"/>
      <c r="B16" s="32"/>
      <c r="C16" s="35"/>
      <c r="D16" s="32"/>
      <c r="E16" s="37"/>
      <c r="F16" s="17" t="s">
        <v>6</v>
      </c>
      <c r="G16" s="10">
        <f>H16+I16+M16+J16+K16</f>
        <v>0</v>
      </c>
      <c r="H16" s="10"/>
      <c r="I16" s="10"/>
      <c r="J16" s="10"/>
      <c r="K16" s="10"/>
      <c r="L16" s="10"/>
      <c r="M16" s="10">
        <v>0</v>
      </c>
      <c r="N16" s="32"/>
      <c r="O16" s="1"/>
      <c r="P16" s="1"/>
      <c r="Q16" s="1"/>
      <c r="R16" s="1"/>
      <c r="S16" s="1"/>
      <c r="T16" s="1"/>
    </row>
    <row r="17" spans="1:20" s="2" customFormat="1" ht="23.4" customHeight="1" x14ac:dyDescent="0.25">
      <c r="A17" s="32"/>
      <c r="B17" s="32"/>
      <c r="C17" s="35"/>
      <c r="D17" s="32"/>
      <c r="E17" s="37"/>
      <c r="F17" s="17" t="s">
        <v>10</v>
      </c>
      <c r="G17" s="10" t="s">
        <v>39</v>
      </c>
      <c r="H17" s="10">
        <v>0</v>
      </c>
      <c r="I17" s="10"/>
      <c r="J17" s="10"/>
      <c r="K17" s="10">
        <v>0</v>
      </c>
      <c r="L17" s="10">
        <v>0</v>
      </c>
      <c r="M17" s="10" t="s">
        <v>39</v>
      </c>
      <c r="N17" s="32"/>
      <c r="O17" s="1"/>
      <c r="P17" s="1"/>
      <c r="Q17" s="1"/>
      <c r="R17" s="1"/>
      <c r="S17" s="1"/>
      <c r="T17" s="1"/>
    </row>
    <row r="18" spans="1:20" s="2" customFormat="1" ht="23.4" customHeight="1" x14ac:dyDescent="0.25">
      <c r="A18" s="32"/>
      <c r="B18" s="32"/>
      <c r="C18" s="35"/>
      <c r="D18" s="32"/>
      <c r="E18" s="37"/>
      <c r="F18" s="17" t="s">
        <v>12</v>
      </c>
      <c r="G18" s="10">
        <f>H18+I18+M18</f>
        <v>0</v>
      </c>
      <c r="H18" s="10">
        <v>0</v>
      </c>
      <c r="I18" s="10">
        <v>0</v>
      </c>
      <c r="J18" s="10"/>
      <c r="K18" s="10"/>
      <c r="L18" s="10"/>
      <c r="M18" s="10">
        <v>0</v>
      </c>
      <c r="N18" s="32"/>
      <c r="O18" s="1"/>
      <c r="P18" s="1"/>
      <c r="Q18" s="1"/>
      <c r="R18" s="1"/>
      <c r="S18" s="1"/>
      <c r="T18" s="1"/>
    </row>
    <row r="19" spans="1:20" s="2" customFormat="1" ht="23.4" customHeight="1" x14ac:dyDescent="0.25">
      <c r="A19" s="32"/>
      <c r="B19" s="32"/>
      <c r="C19" s="35"/>
      <c r="D19" s="32"/>
      <c r="E19" s="38"/>
      <c r="F19" s="17" t="s">
        <v>7</v>
      </c>
      <c r="G19" s="10">
        <f>H19+I19+M19</f>
        <v>0</v>
      </c>
      <c r="H19" s="10">
        <v>0</v>
      </c>
      <c r="I19" s="10">
        <v>0</v>
      </c>
      <c r="J19" s="10"/>
      <c r="K19" s="10"/>
      <c r="L19" s="10"/>
      <c r="M19" s="10">
        <v>0</v>
      </c>
      <c r="N19" s="32"/>
      <c r="O19" s="1"/>
      <c r="P19" s="1"/>
      <c r="Q19" s="1"/>
      <c r="R19" s="1"/>
      <c r="S19" s="1"/>
      <c r="T19" s="1"/>
    </row>
    <row r="20" spans="1:20" s="2" customFormat="1" ht="23.4" customHeight="1" x14ac:dyDescent="0.25">
      <c r="A20" s="33" t="s">
        <v>36</v>
      </c>
      <c r="B20" s="33" t="s">
        <v>37</v>
      </c>
      <c r="C20" s="35" t="s">
        <v>41</v>
      </c>
      <c r="D20" s="32" t="s">
        <v>14</v>
      </c>
      <c r="E20" s="34" t="s">
        <v>33</v>
      </c>
      <c r="F20" s="17" t="s">
        <v>4</v>
      </c>
      <c r="G20" s="9">
        <f>H20+I20+M20+J20+K20</f>
        <v>478000</v>
      </c>
      <c r="H20" s="9">
        <f>H21+H22+H23+H24+H25</f>
        <v>0</v>
      </c>
      <c r="I20" s="9"/>
      <c r="J20" s="9">
        <v>478000</v>
      </c>
      <c r="K20" s="9">
        <f>K21+K22+K23+K24+K25</f>
        <v>0</v>
      </c>
      <c r="L20" s="9">
        <f>L21+L22+L23+L24+L25</f>
        <v>0</v>
      </c>
      <c r="M20" s="10">
        <v>0</v>
      </c>
      <c r="N20" s="32" t="s">
        <v>38</v>
      </c>
      <c r="O20" s="1"/>
      <c r="P20" s="1"/>
      <c r="Q20" s="1"/>
      <c r="R20" s="1"/>
      <c r="S20" s="1"/>
      <c r="T20" s="1"/>
    </row>
    <row r="21" spans="1:20" s="2" customFormat="1" ht="23.4" customHeight="1" x14ac:dyDescent="0.25">
      <c r="A21" s="32"/>
      <c r="B21" s="32"/>
      <c r="C21" s="35"/>
      <c r="D21" s="32"/>
      <c r="E21" s="37"/>
      <c r="F21" s="17" t="s">
        <v>5</v>
      </c>
      <c r="G21" s="10">
        <f>H21+I21+M21</f>
        <v>0</v>
      </c>
      <c r="H21" s="10">
        <v>0</v>
      </c>
      <c r="I21" s="10"/>
      <c r="J21" s="10"/>
      <c r="K21" s="10"/>
      <c r="L21" s="10"/>
      <c r="M21" s="10">
        <v>0</v>
      </c>
      <c r="N21" s="32"/>
      <c r="O21" s="1"/>
      <c r="P21" s="1"/>
      <c r="Q21" s="1"/>
      <c r="R21" s="1"/>
      <c r="S21" s="1"/>
      <c r="T21" s="1"/>
    </row>
    <row r="22" spans="1:20" s="2" customFormat="1" ht="23.4" customHeight="1" x14ac:dyDescent="0.25">
      <c r="A22" s="32"/>
      <c r="B22" s="32"/>
      <c r="C22" s="35"/>
      <c r="D22" s="32"/>
      <c r="E22" s="37"/>
      <c r="F22" s="17" t="s">
        <v>6</v>
      </c>
      <c r="G22" s="10">
        <f>H22+I22+M22+J22+K22</f>
        <v>0</v>
      </c>
      <c r="H22" s="10"/>
      <c r="I22" s="10"/>
      <c r="J22" s="10"/>
      <c r="K22" s="10"/>
      <c r="L22" s="10"/>
      <c r="M22" s="10">
        <v>0</v>
      </c>
      <c r="N22" s="32"/>
      <c r="O22" s="1"/>
      <c r="P22" s="1"/>
      <c r="Q22" s="1"/>
      <c r="R22" s="1"/>
      <c r="S22" s="1"/>
      <c r="T22" s="1"/>
    </row>
    <row r="23" spans="1:20" s="2" customFormat="1" ht="23.4" customHeight="1" x14ac:dyDescent="0.25">
      <c r="A23" s="32"/>
      <c r="B23" s="32"/>
      <c r="C23" s="35"/>
      <c r="D23" s="32"/>
      <c r="E23" s="37"/>
      <c r="F23" s="17" t="s">
        <v>10</v>
      </c>
      <c r="G23" s="10">
        <f>H23+I23+M23+J23+K23</f>
        <v>0</v>
      </c>
      <c r="H23" s="10">
        <v>0</v>
      </c>
      <c r="I23" s="10"/>
      <c r="J23" s="10"/>
      <c r="K23" s="10">
        <v>0</v>
      </c>
      <c r="L23" s="10">
        <v>0</v>
      </c>
      <c r="M23" s="10">
        <v>0</v>
      </c>
      <c r="N23" s="32"/>
      <c r="O23" s="1"/>
      <c r="P23" s="1"/>
      <c r="Q23" s="1"/>
      <c r="R23" s="1"/>
      <c r="S23" s="1"/>
      <c r="T23" s="1"/>
    </row>
    <row r="24" spans="1:20" s="2" customFormat="1" ht="23.4" customHeight="1" x14ac:dyDescent="0.25">
      <c r="A24" s="32"/>
      <c r="B24" s="32"/>
      <c r="C24" s="35"/>
      <c r="D24" s="32"/>
      <c r="E24" s="37"/>
      <c r="F24" s="17" t="s">
        <v>12</v>
      </c>
      <c r="G24" s="10">
        <f>J24</f>
        <v>478000</v>
      </c>
      <c r="H24" s="10">
        <v>0</v>
      </c>
      <c r="I24" s="10">
        <v>0</v>
      </c>
      <c r="J24" s="10">
        <v>478000</v>
      </c>
      <c r="K24" s="10"/>
      <c r="L24" s="10"/>
      <c r="M24" s="10">
        <v>0</v>
      </c>
      <c r="N24" s="32"/>
      <c r="O24" s="1"/>
      <c r="P24" s="1"/>
      <c r="Q24" s="1"/>
      <c r="R24" s="1"/>
      <c r="S24" s="1"/>
      <c r="T24" s="1"/>
    </row>
    <row r="25" spans="1:20" s="2" customFormat="1" ht="23.4" customHeight="1" x14ac:dyDescent="0.25">
      <c r="A25" s="32"/>
      <c r="B25" s="32"/>
      <c r="C25" s="35"/>
      <c r="D25" s="32"/>
      <c r="E25" s="38"/>
      <c r="F25" s="17" t="s">
        <v>7</v>
      </c>
      <c r="G25" s="10">
        <f>H25+I25+M25</f>
        <v>0</v>
      </c>
      <c r="H25" s="10">
        <v>0</v>
      </c>
      <c r="I25" s="10">
        <v>0</v>
      </c>
      <c r="J25" s="10"/>
      <c r="K25" s="10"/>
      <c r="L25" s="10"/>
      <c r="M25" s="10">
        <v>0</v>
      </c>
      <c r="N25" s="32"/>
      <c r="O25" s="1"/>
      <c r="P25" s="1"/>
      <c r="Q25" s="1"/>
      <c r="R25" s="1"/>
      <c r="S25" s="1"/>
      <c r="T25" s="1"/>
    </row>
    <row r="26" spans="1:20" s="2" customFormat="1" ht="23.4" customHeight="1" x14ac:dyDescent="0.25">
      <c r="A26" s="33" t="s">
        <v>46</v>
      </c>
      <c r="B26" s="33" t="s">
        <v>62</v>
      </c>
      <c r="C26" s="35" t="s">
        <v>43</v>
      </c>
      <c r="D26" s="32"/>
      <c r="E26" s="34" t="s">
        <v>47</v>
      </c>
      <c r="F26" s="22" t="s">
        <v>4</v>
      </c>
      <c r="G26" s="9">
        <f>H26+I26+M26+J26+K26</f>
        <v>400000</v>
      </c>
      <c r="H26" s="9">
        <f>H27+H28+H29+H30+H31</f>
        <v>0</v>
      </c>
      <c r="I26" s="9"/>
      <c r="J26" s="10">
        <v>0</v>
      </c>
      <c r="K26" s="9">
        <v>400000</v>
      </c>
      <c r="L26" s="9">
        <f>L27+L28+L29+L30+L31</f>
        <v>0</v>
      </c>
      <c r="M26" s="10">
        <v>0</v>
      </c>
      <c r="N26" s="32" t="s">
        <v>48</v>
      </c>
      <c r="O26" s="1"/>
      <c r="P26" s="1"/>
      <c r="Q26" s="1"/>
      <c r="R26" s="1"/>
      <c r="S26" s="1"/>
      <c r="T26" s="1"/>
    </row>
    <row r="27" spans="1:20" s="2" customFormat="1" ht="23.4" customHeight="1" x14ac:dyDescent="0.25">
      <c r="A27" s="32"/>
      <c r="B27" s="32"/>
      <c r="C27" s="35"/>
      <c r="D27" s="32"/>
      <c r="E27" s="37"/>
      <c r="F27" s="22" t="s">
        <v>5</v>
      </c>
      <c r="G27" s="10">
        <f>H27+I27+M27</f>
        <v>0</v>
      </c>
      <c r="H27" s="10">
        <v>0</v>
      </c>
      <c r="I27" s="10"/>
      <c r="J27" s="10"/>
      <c r="K27" s="10"/>
      <c r="L27" s="10"/>
      <c r="M27" s="10">
        <v>0</v>
      </c>
      <c r="N27" s="32"/>
      <c r="O27" s="1"/>
      <c r="P27" s="1"/>
      <c r="Q27" s="1"/>
      <c r="R27" s="1"/>
      <c r="S27" s="1"/>
      <c r="T27" s="1"/>
    </row>
    <row r="28" spans="1:20" s="2" customFormat="1" ht="23.4" customHeight="1" x14ac:dyDescent="0.25">
      <c r="A28" s="32"/>
      <c r="B28" s="32"/>
      <c r="C28" s="35"/>
      <c r="D28" s="32"/>
      <c r="E28" s="37"/>
      <c r="F28" s="22" t="s">
        <v>6</v>
      </c>
      <c r="G28" s="10">
        <f>H28+I28+M28+J28+K28</f>
        <v>400000</v>
      </c>
      <c r="H28" s="10"/>
      <c r="I28" s="10"/>
      <c r="J28" s="10"/>
      <c r="K28" s="10">
        <v>400000</v>
      </c>
      <c r="L28" s="10"/>
      <c r="M28" s="10">
        <v>0</v>
      </c>
      <c r="N28" s="32"/>
      <c r="O28" s="1"/>
      <c r="P28" s="1"/>
      <c r="Q28" s="1"/>
      <c r="R28" s="1"/>
      <c r="S28" s="1"/>
      <c r="T28" s="1"/>
    </row>
    <row r="29" spans="1:20" s="2" customFormat="1" ht="23.4" customHeight="1" x14ac:dyDescent="0.25">
      <c r="A29" s="32"/>
      <c r="B29" s="32"/>
      <c r="C29" s="35"/>
      <c r="D29" s="32"/>
      <c r="E29" s="37"/>
      <c r="F29" s="22" t="s">
        <v>10</v>
      </c>
      <c r="G29" s="10">
        <f>H29+I29+M29+J29+K29</f>
        <v>0</v>
      </c>
      <c r="H29" s="10">
        <v>0</v>
      </c>
      <c r="I29" s="10"/>
      <c r="J29" s="10"/>
      <c r="K29" s="10">
        <v>0</v>
      </c>
      <c r="L29" s="10">
        <v>0</v>
      </c>
      <c r="M29" s="10">
        <v>0</v>
      </c>
      <c r="N29" s="32"/>
      <c r="O29" s="1"/>
      <c r="P29" s="1"/>
      <c r="Q29" s="1"/>
      <c r="R29" s="1"/>
      <c r="S29" s="1"/>
      <c r="T29" s="1"/>
    </row>
    <row r="30" spans="1:20" s="2" customFormat="1" ht="23.4" customHeight="1" x14ac:dyDescent="0.25">
      <c r="A30" s="32"/>
      <c r="B30" s="32"/>
      <c r="C30" s="35"/>
      <c r="D30" s="32"/>
      <c r="E30" s="37"/>
      <c r="F30" s="22" t="s">
        <v>12</v>
      </c>
      <c r="G30" s="10" t="s">
        <v>39</v>
      </c>
      <c r="H30" s="10">
        <v>0</v>
      </c>
      <c r="I30" s="10">
        <v>0</v>
      </c>
      <c r="J30" s="10">
        <v>0</v>
      </c>
      <c r="K30" s="10"/>
      <c r="L30" s="10"/>
      <c r="M30" s="10">
        <v>0</v>
      </c>
      <c r="N30" s="32"/>
      <c r="O30" s="1"/>
      <c r="P30" s="1"/>
      <c r="Q30" s="1"/>
      <c r="R30" s="1"/>
      <c r="S30" s="1"/>
      <c r="T30" s="1"/>
    </row>
    <row r="31" spans="1:20" s="2" customFormat="1" ht="23.4" customHeight="1" x14ac:dyDescent="0.25">
      <c r="A31" s="32"/>
      <c r="B31" s="32"/>
      <c r="C31" s="35"/>
      <c r="D31" s="32"/>
      <c r="E31" s="38"/>
      <c r="F31" s="22" t="s">
        <v>7</v>
      </c>
      <c r="G31" s="10">
        <f>H31+I31+M31</f>
        <v>0</v>
      </c>
      <c r="H31" s="10">
        <v>0</v>
      </c>
      <c r="I31" s="10">
        <v>0</v>
      </c>
      <c r="J31" s="10"/>
      <c r="K31" s="10"/>
      <c r="L31" s="10"/>
      <c r="M31" s="10">
        <v>0</v>
      </c>
      <c r="N31" s="32"/>
      <c r="O31" s="1"/>
      <c r="P31" s="1"/>
      <c r="Q31" s="1"/>
      <c r="R31" s="1"/>
      <c r="S31" s="1"/>
      <c r="T31" s="1"/>
    </row>
    <row r="32" spans="1:20" s="2" customFormat="1" ht="33.6" customHeight="1" x14ac:dyDescent="0.25">
      <c r="A32" s="33" t="s">
        <v>46</v>
      </c>
      <c r="B32" s="54" t="s">
        <v>59</v>
      </c>
      <c r="C32" s="35" t="s">
        <v>43</v>
      </c>
      <c r="D32" s="32"/>
      <c r="E32" s="34" t="s">
        <v>47</v>
      </c>
      <c r="F32" s="23" t="s">
        <v>4</v>
      </c>
      <c r="G32" s="9">
        <f>K32</f>
        <v>600000</v>
      </c>
      <c r="H32" s="10"/>
      <c r="I32" s="10"/>
      <c r="J32" s="10"/>
      <c r="K32" s="9">
        <f>K33+K34+K35+K36+K37</f>
        <v>600000</v>
      </c>
      <c r="L32" s="10"/>
      <c r="M32" s="10"/>
      <c r="N32" s="32" t="s">
        <v>48</v>
      </c>
      <c r="O32" s="1"/>
      <c r="P32" s="1"/>
      <c r="Q32" s="1"/>
      <c r="R32" s="1"/>
      <c r="S32" s="1"/>
      <c r="T32" s="1"/>
    </row>
    <row r="33" spans="1:20" s="2" customFormat="1" ht="33.6" customHeight="1" x14ac:dyDescent="0.25">
      <c r="A33" s="32"/>
      <c r="B33" s="55"/>
      <c r="C33" s="35"/>
      <c r="D33" s="32"/>
      <c r="E33" s="37"/>
      <c r="F33" s="23" t="s">
        <v>5</v>
      </c>
      <c r="G33" s="10"/>
      <c r="H33" s="10"/>
      <c r="I33" s="10"/>
      <c r="J33" s="10"/>
      <c r="K33" s="10"/>
      <c r="L33" s="10"/>
      <c r="M33" s="10"/>
      <c r="N33" s="32"/>
      <c r="O33" s="1"/>
      <c r="P33" s="1"/>
      <c r="Q33" s="1"/>
      <c r="R33" s="1"/>
      <c r="S33" s="1"/>
      <c r="T33" s="1"/>
    </row>
    <row r="34" spans="1:20" s="2" customFormat="1" ht="33.6" customHeight="1" x14ac:dyDescent="0.25">
      <c r="A34" s="32"/>
      <c r="B34" s="55"/>
      <c r="C34" s="35"/>
      <c r="D34" s="32"/>
      <c r="E34" s="37"/>
      <c r="F34" s="23" t="s">
        <v>6</v>
      </c>
      <c r="G34" s="10">
        <f>K34</f>
        <v>600000</v>
      </c>
      <c r="H34" s="10"/>
      <c r="I34" s="10"/>
      <c r="J34" s="10"/>
      <c r="K34" s="10">
        <v>600000</v>
      </c>
      <c r="L34" s="10"/>
      <c r="M34" s="10"/>
      <c r="N34" s="32"/>
      <c r="O34" s="1"/>
      <c r="P34" s="1"/>
      <c r="Q34" s="1"/>
      <c r="R34" s="1"/>
      <c r="S34" s="1"/>
      <c r="T34" s="1"/>
    </row>
    <row r="35" spans="1:20" s="2" customFormat="1" ht="33.6" customHeight="1" x14ac:dyDescent="0.25">
      <c r="A35" s="32"/>
      <c r="B35" s="55"/>
      <c r="C35" s="35"/>
      <c r="D35" s="32"/>
      <c r="E35" s="37"/>
      <c r="F35" s="23" t="s">
        <v>10</v>
      </c>
      <c r="G35" s="10"/>
      <c r="H35" s="10"/>
      <c r="I35" s="10"/>
      <c r="J35" s="10"/>
      <c r="K35" s="10"/>
      <c r="L35" s="10"/>
      <c r="M35" s="10"/>
      <c r="N35" s="32"/>
      <c r="O35" s="1"/>
      <c r="P35" s="1"/>
      <c r="Q35" s="1"/>
      <c r="R35" s="1"/>
      <c r="S35" s="1"/>
      <c r="T35" s="1"/>
    </row>
    <row r="36" spans="1:20" s="2" customFormat="1" ht="33.6" customHeight="1" x14ac:dyDescent="0.25">
      <c r="A36" s="32"/>
      <c r="B36" s="55"/>
      <c r="C36" s="35"/>
      <c r="D36" s="32"/>
      <c r="E36" s="37"/>
      <c r="F36" s="23" t="s">
        <v>12</v>
      </c>
      <c r="G36" s="10"/>
      <c r="H36" s="10"/>
      <c r="I36" s="10"/>
      <c r="J36" s="10"/>
      <c r="K36" s="10"/>
      <c r="L36" s="10"/>
      <c r="M36" s="10"/>
      <c r="N36" s="32"/>
      <c r="O36" s="1"/>
      <c r="P36" s="1"/>
      <c r="Q36" s="1"/>
      <c r="R36" s="1"/>
      <c r="S36" s="1"/>
      <c r="T36" s="1"/>
    </row>
    <row r="37" spans="1:20" s="2" customFormat="1" ht="33.6" customHeight="1" x14ac:dyDescent="0.25">
      <c r="A37" s="32"/>
      <c r="B37" s="55"/>
      <c r="C37" s="35"/>
      <c r="D37" s="32"/>
      <c r="E37" s="38"/>
      <c r="F37" s="23" t="s">
        <v>7</v>
      </c>
      <c r="G37" s="10"/>
      <c r="H37" s="10"/>
      <c r="I37" s="10"/>
      <c r="J37" s="10"/>
      <c r="K37" s="10"/>
      <c r="L37" s="10"/>
      <c r="M37" s="10"/>
      <c r="N37" s="32"/>
      <c r="O37" s="1"/>
      <c r="P37" s="1"/>
      <c r="Q37" s="1"/>
      <c r="R37" s="1"/>
      <c r="S37" s="1"/>
      <c r="T37" s="1"/>
    </row>
    <row r="38" spans="1:20" s="2" customFormat="1" ht="23.4" customHeight="1" x14ac:dyDescent="0.25">
      <c r="A38" s="33" t="s">
        <v>49</v>
      </c>
      <c r="B38" s="33" t="s">
        <v>60</v>
      </c>
      <c r="C38" s="35" t="s">
        <v>43</v>
      </c>
      <c r="D38" s="32"/>
      <c r="E38" s="34" t="s">
        <v>47</v>
      </c>
      <c r="F38" s="22" t="s">
        <v>4</v>
      </c>
      <c r="G38" s="9">
        <f>H38+I38+M38+J38+K38</f>
        <v>0</v>
      </c>
      <c r="H38" s="9">
        <f>H39+H40+H41+H42+H43</f>
        <v>0</v>
      </c>
      <c r="I38" s="9"/>
      <c r="J38" s="10">
        <v>0</v>
      </c>
      <c r="K38" s="9">
        <v>0</v>
      </c>
      <c r="L38" s="9">
        <f>L39+L40+L41+L42+L43</f>
        <v>0</v>
      </c>
      <c r="M38" s="10">
        <v>0</v>
      </c>
      <c r="N38" s="32" t="s">
        <v>48</v>
      </c>
      <c r="O38" s="1"/>
      <c r="P38" s="1"/>
      <c r="Q38" s="1"/>
      <c r="R38" s="1"/>
      <c r="S38" s="1"/>
      <c r="T38" s="1"/>
    </row>
    <row r="39" spans="1:20" s="2" customFormat="1" ht="23.4" customHeight="1" x14ac:dyDescent="0.25">
      <c r="A39" s="32"/>
      <c r="B39" s="32"/>
      <c r="C39" s="35"/>
      <c r="D39" s="32"/>
      <c r="E39" s="37"/>
      <c r="F39" s="22" t="s">
        <v>5</v>
      </c>
      <c r="G39" s="10">
        <f>H39+I39+M39</f>
        <v>0</v>
      </c>
      <c r="H39" s="10">
        <v>0</v>
      </c>
      <c r="I39" s="10"/>
      <c r="J39" s="10"/>
      <c r="K39" s="10"/>
      <c r="L39" s="10"/>
      <c r="M39" s="10">
        <v>0</v>
      </c>
      <c r="N39" s="32"/>
      <c r="O39" s="1"/>
      <c r="P39" s="1"/>
      <c r="Q39" s="1"/>
      <c r="R39" s="1"/>
      <c r="S39" s="1"/>
      <c r="T39" s="1"/>
    </row>
    <row r="40" spans="1:20" s="2" customFormat="1" ht="23.4" customHeight="1" x14ac:dyDescent="0.25">
      <c r="A40" s="32"/>
      <c r="B40" s="32"/>
      <c r="C40" s="35"/>
      <c r="D40" s="32"/>
      <c r="E40" s="37"/>
      <c r="F40" s="22" t="s">
        <v>6</v>
      </c>
      <c r="G40" s="10">
        <f>H40+I40+M40+J40+K40</f>
        <v>0</v>
      </c>
      <c r="H40" s="10"/>
      <c r="I40" s="10"/>
      <c r="J40" s="10"/>
      <c r="K40" s="10">
        <v>0</v>
      </c>
      <c r="L40" s="10"/>
      <c r="M40" s="10">
        <v>0</v>
      </c>
      <c r="N40" s="32"/>
      <c r="O40" s="1"/>
      <c r="P40" s="1"/>
      <c r="Q40" s="1"/>
      <c r="R40" s="1"/>
      <c r="S40" s="1"/>
      <c r="T40" s="1"/>
    </row>
    <row r="41" spans="1:20" s="2" customFormat="1" ht="23.4" customHeight="1" x14ac:dyDescent="0.25">
      <c r="A41" s="32"/>
      <c r="B41" s="32"/>
      <c r="C41" s="35"/>
      <c r="D41" s="32"/>
      <c r="E41" s="37"/>
      <c r="F41" s="22" t="s">
        <v>10</v>
      </c>
      <c r="G41" s="10">
        <f>H41+I41+M41+J41+K41</f>
        <v>0</v>
      </c>
      <c r="H41" s="10">
        <v>0</v>
      </c>
      <c r="I41" s="10"/>
      <c r="J41" s="10"/>
      <c r="K41" s="10">
        <v>0</v>
      </c>
      <c r="L41" s="10">
        <v>0</v>
      </c>
      <c r="M41" s="10">
        <v>0</v>
      </c>
      <c r="N41" s="32"/>
      <c r="O41" s="1"/>
      <c r="P41" s="1"/>
      <c r="Q41" s="1"/>
      <c r="R41" s="1"/>
      <c r="S41" s="1"/>
      <c r="T41" s="1"/>
    </row>
    <row r="42" spans="1:20" s="2" customFormat="1" ht="23.4" customHeight="1" x14ac:dyDescent="0.25">
      <c r="A42" s="32"/>
      <c r="B42" s="32"/>
      <c r="C42" s="35"/>
      <c r="D42" s="32"/>
      <c r="E42" s="37"/>
      <c r="F42" s="22" t="s">
        <v>12</v>
      </c>
      <c r="G42" s="10" t="s">
        <v>39</v>
      </c>
      <c r="H42" s="10">
        <v>0</v>
      </c>
      <c r="I42" s="10">
        <v>0</v>
      </c>
      <c r="J42" s="10">
        <v>0</v>
      </c>
      <c r="K42" s="10"/>
      <c r="L42" s="10"/>
      <c r="M42" s="10">
        <v>0</v>
      </c>
      <c r="N42" s="32"/>
      <c r="O42" s="1"/>
      <c r="P42" s="1"/>
      <c r="Q42" s="1"/>
      <c r="R42" s="1"/>
      <c r="S42" s="1"/>
      <c r="T42" s="1"/>
    </row>
    <row r="43" spans="1:20" s="2" customFormat="1" ht="23.4" customHeight="1" x14ac:dyDescent="0.25">
      <c r="A43" s="32"/>
      <c r="B43" s="32"/>
      <c r="C43" s="35"/>
      <c r="D43" s="32"/>
      <c r="E43" s="38"/>
      <c r="F43" s="22" t="s">
        <v>7</v>
      </c>
      <c r="G43" s="26">
        <f>H43+I43+M43</f>
        <v>0</v>
      </c>
      <c r="H43" s="26">
        <v>0</v>
      </c>
      <c r="I43" s="26">
        <v>0</v>
      </c>
      <c r="J43" s="26"/>
      <c r="K43" s="26"/>
      <c r="L43" s="26"/>
      <c r="M43" s="26">
        <v>0</v>
      </c>
      <c r="N43" s="34"/>
      <c r="O43" s="1"/>
      <c r="P43" s="1"/>
      <c r="Q43" s="1"/>
      <c r="R43" s="1"/>
      <c r="S43" s="1"/>
      <c r="T43" s="1"/>
    </row>
    <row r="44" spans="1:20" s="2" customFormat="1" ht="28.2" customHeight="1" x14ac:dyDescent="0.25">
      <c r="A44" s="33" t="s">
        <v>49</v>
      </c>
      <c r="B44" s="33" t="s">
        <v>61</v>
      </c>
      <c r="C44" s="35" t="s">
        <v>43</v>
      </c>
      <c r="D44" s="32"/>
      <c r="E44" s="34" t="s">
        <v>47</v>
      </c>
      <c r="F44" s="25" t="s">
        <v>4</v>
      </c>
      <c r="G44" s="9">
        <f>K44</f>
        <v>1168166.57</v>
      </c>
      <c r="H44" s="10"/>
      <c r="I44" s="10"/>
      <c r="J44" s="10"/>
      <c r="K44" s="9">
        <f>K45+K46+K47+K48+K49</f>
        <v>1168166.57</v>
      </c>
      <c r="L44" s="10"/>
      <c r="M44" s="10"/>
      <c r="N44" s="32" t="s">
        <v>48</v>
      </c>
      <c r="O44" s="1"/>
      <c r="P44" s="1"/>
      <c r="Q44" s="1"/>
      <c r="R44" s="1"/>
      <c r="S44" s="1"/>
      <c r="T44" s="1"/>
    </row>
    <row r="45" spans="1:20" s="2" customFormat="1" ht="28.2" customHeight="1" x14ac:dyDescent="0.25">
      <c r="A45" s="32"/>
      <c r="B45" s="32"/>
      <c r="C45" s="35"/>
      <c r="D45" s="32"/>
      <c r="E45" s="37"/>
      <c r="F45" s="25" t="s">
        <v>5</v>
      </c>
      <c r="G45" s="10"/>
      <c r="H45" s="10"/>
      <c r="I45" s="10"/>
      <c r="J45" s="10"/>
      <c r="K45" s="10"/>
      <c r="L45" s="10"/>
      <c r="M45" s="10"/>
      <c r="N45" s="32"/>
      <c r="O45" s="1"/>
      <c r="P45" s="1"/>
      <c r="Q45" s="1"/>
      <c r="R45" s="1"/>
      <c r="S45" s="1"/>
      <c r="T45" s="1"/>
    </row>
    <row r="46" spans="1:20" s="2" customFormat="1" ht="28.2" customHeight="1" x14ac:dyDescent="0.25">
      <c r="A46" s="32"/>
      <c r="B46" s="32"/>
      <c r="C46" s="35"/>
      <c r="D46" s="32"/>
      <c r="E46" s="37"/>
      <c r="F46" s="25" t="s">
        <v>6</v>
      </c>
      <c r="G46" s="10">
        <f>K46</f>
        <v>1168166.57</v>
      </c>
      <c r="H46" s="10"/>
      <c r="I46" s="10"/>
      <c r="J46" s="10"/>
      <c r="K46" s="10">
        <v>1168166.57</v>
      </c>
      <c r="L46" s="10"/>
      <c r="M46" s="10"/>
      <c r="N46" s="32"/>
      <c r="O46" s="1"/>
      <c r="P46" s="1"/>
      <c r="Q46" s="1"/>
      <c r="R46" s="1"/>
      <c r="S46" s="1"/>
      <c r="T46" s="1"/>
    </row>
    <row r="47" spans="1:20" s="2" customFormat="1" ht="28.2" customHeight="1" x14ac:dyDescent="0.25">
      <c r="A47" s="32"/>
      <c r="B47" s="32"/>
      <c r="C47" s="35"/>
      <c r="D47" s="32"/>
      <c r="E47" s="37"/>
      <c r="F47" s="25" t="s">
        <v>10</v>
      </c>
      <c r="G47" s="10"/>
      <c r="H47" s="10"/>
      <c r="I47" s="10"/>
      <c r="J47" s="10"/>
      <c r="K47" s="10"/>
      <c r="L47" s="10"/>
      <c r="M47" s="10"/>
      <c r="N47" s="32"/>
      <c r="O47" s="1"/>
      <c r="P47" s="1"/>
      <c r="Q47" s="1"/>
      <c r="R47" s="1"/>
      <c r="S47" s="1"/>
      <c r="T47" s="1"/>
    </row>
    <row r="48" spans="1:20" s="2" customFormat="1" ht="28.2" customHeight="1" x14ac:dyDescent="0.25">
      <c r="A48" s="32"/>
      <c r="B48" s="32"/>
      <c r="C48" s="35"/>
      <c r="D48" s="32"/>
      <c r="E48" s="37"/>
      <c r="F48" s="25" t="s">
        <v>12</v>
      </c>
      <c r="G48" s="10"/>
      <c r="H48" s="10"/>
      <c r="I48" s="10"/>
      <c r="J48" s="10"/>
      <c r="K48" s="10"/>
      <c r="L48" s="10"/>
      <c r="M48" s="10"/>
      <c r="N48" s="32"/>
      <c r="O48" s="1"/>
      <c r="P48" s="1"/>
      <c r="Q48" s="1"/>
      <c r="R48" s="1"/>
      <c r="S48" s="1"/>
      <c r="T48" s="1"/>
    </row>
    <row r="49" spans="1:20" s="2" customFormat="1" ht="28.2" customHeight="1" x14ac:dyDescent="0.25">
      <c r="A49" s="34"/>
      <c r="B49" s="34"/>
      <c r="C49" s="36"/>
      <c r="D49" s="34"/>
      <c r="E49" s="37"/>
      <c r="F49" s="27" t="s">
        <v>7</v>
      </c>
      <c r="G49" s="26"/>
      <c r="H49" s="26"/>
      <c r="I49" s="26"/>
      <c r="J49" s="26"/>
      <c r="K49" s="26"/>
      <c r="L49" s="26"/>
      <c r="M49" s="26"/>
      <c r="N49" s="34"/>
      <c r="O49" s="1"/>
      <c r="P49" s="1"/>
      <c r="Q49" s="1"/>
      <c r="R49" s="1"/>
      <c r="S49" s="1"/>
      <c r="T49" s="1"/>
    </row>
    <row r="50" spans="1:20" s="2" customFormat="1" ht="23.4" customHeight="1" x14ac:dyDescent="0.25">
      <c r="A50" s="45" t="s">
        <v>17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1"/>
      <c r="P50" s="1"/>
      <c r="Q50" s="1"/>
      <c r="R50" s="1"/>
      <c r="S50" s="1"/>
      <c r="T50" s="1"/>
    </row>
    <row r="51" spans="1:20" s="2" customFormat="1" ht="23.4" customHeight="1" x14ac:dyDescent="0.25">
      <c r="A51" s="32" t="s">
        <v>21</v>
      </c>
      <c r="B51" s="32" t="s">
        <v>24</v>
      </c>
      <c r="C51" s="35" t="s">
        <v>41</v>
      </c>
      <c r="D51" s="32" t="s">
        <v>14</v>
      </c>
      <c r="E51" s="32" t="s">
        <v>34</v>
      </c>
      <c r="F51" s="18" t="s">
        <v>4</v>
      </c>
      <c r="G51" s="9" t="s">
        <v>39</v>
      </c>
      <c r="H51" s="9">
        <f>SUM(H52:H56)</f>
        <v>0</v>
      </c>
      <c r="I51" s="9">
        <f>I52+I53+I54+I55+I56</f>
        <v>0</v>
      </c>
      <c r="J51" s="9">
        <f>J52+J53+J54+J55+J56</f>
        <v>0</v>
      </c>
      <c r="K51" s="9"/>
      <c r="L51" s="9">
        <f>L52+L53+L54+L55+L56</f>
        <v>0</v>
      </c>
      <c r="M51" s="9" t="s">
        <v>39</v>
      </c>
      <c r="N51" s="32" t="s">
        <v>31</v>
      </c>
      <c r="O51" s="1"/>
      <c r="P51" s="1"/>
      <c r="Q51" s="1"/>
      <c r="R51" s="1"/>
      <c r="S51" s="1"/>
      <c r="T51" s="1"/>
    </row>
    <row r="52" spans="1:20" s="2" customFormat="1" ht="23.4" customHeight="1" x14ac:dyDescent="0.25">
      <c r="A52" s="32"/>
      <c r="B52" s="32"/>
      <c r="C52" s="35"/>
      <c r="D52" s="32"/>
      <c r="E52" s="32"/>
      <c r="F52" s="17" t="s">
        <v>5</v>
      </c>
      <c r="G52" s="10">
        <f>H52+I52+M52</f>
        <v>0</v>
      </c>
      <c r="H52" s="10"/>
      <c r="I52" s="10"/>
      <c r="J52" s="10"/>
      <c r="K52" s="10"/>
      <c r="L52" s="10"/>
      <c r="M52" s="10"/>
      <c r="N52" s="32"/>
      <c r="O52" s="1"/>
      <c r="P52" s="1"/>
      <c r="Q52" s="1"/>
      <c r="R52" s="1"/>
      <c r="S52" s="1"/>
      <c r="T52" s="1"/>
    </row>
    <row r="53" spans="1:20" s="2" customFormat="1" ht="23.4" customHeight="1" x14ac:dyDescent="0.25">
      <c r="A53" s="32"/>
      <c r="B53" s="32"/>
      <c r="C53" s="35"/>
      <c r="D53" s="32"/>
      <c r="E53" s="32"/>
      <c r="F53" s="17" t="s">
        <v>6</v>
      </c>
      <c r="G53" s="10" t="s">
        <v>39</v>
      </c>
      <c r="H53" s="10"/>
      <c r="I53" s="10"/>
      <c r="J53" s="10"/>
      <c r="K53" s="10"/>
      <c r="L53" s="10"/>
      <c r="M53" s="10" t="s">
        <v>39</v>
      </c>
      <c r="N53" s="32"/>
      <c r="O53" s="1"/>
      <c r="P53" s="1"/>
      <c r="Q53" s="1"/>
      <c r="R53" s="1"/>
      <c r="S53" s="1"/>
      <c r="T53" s="1"/>
    </row>
    <row r="54" spans="1:20" s="2" customFormat="1" ht="23.4" customHeight="1" x14ac:dyDescent="0.25">
      <c r="A54" s="32"/>
      <c r="B54" s="32"/>
      <c r="C54" s="35"/>
      <c r="D54" s="32"/>
      <c r="E54" s="32"/>
      <c r="F54" s="17" t="s">
        <v>10</v>
      </c>
      <c r="G54" s="10" t="s">
        <v>39</v>
      </c>
      <c r="H54" s="10"/>
      <c r="I54" s="10"/>
      <c r="J54" s="10"/>
      <c r="K54" s="10"/>
      <c r="L54" s="10"/>
      <c r="M54" s="10" t="s">
        <v>39</v>
      </c>
      <c r="N54" s="32"/>
      <c r="O54" s="1"/>
      <c r="P54" s="1"/>
      <c r="Q54" s="1"/>
      <c r="R54" s="1"/>
      <c r="S54" s="1"/>
      <c r="T54" s="1"/>
    </row>
    <row r="55" spans="1:20" s="2" customFormat="1" ht="23.4" customHeight="1" x14ac:dyDescent="0.25">
      <c r="A55" s="32"/>
      <c r="B55" s="32"/>
      <c r="C55" s="35"/>
      <c r="D55" s="32"/>
      <c r="E55" s="32"/>
      <c r="F55" s="17" t="s">
        <v>11</v>
      </c>
      <c r="G55" s="10">
        <f>H55+I55+M55</f>
        <v>0</v>
      </c>
      <c r="H55" s="10">
        <v>0</v>
      </c>
      <c r="I55" s="10">
        <v>0</v>
      </c>
      <c r="J55" s="10"/>
      <c r="K55" s="10"/>
      <c r="L55" s="10">
        <v>0</v>
      </c>
      <c r="M55" s="10">
        <v>0</v>
      </c>
      <c r="N55" s="32"/>
      <c r="O55" s="1"/>
      <c r="P55" s="1"/>
      <c r="Q55" s="1"/>
      <c r="R55" s="1"/>
      <c r="S55" s="1"/>
      <c r="T55" s="1"/>
    </row>
    <row r="56" spans="1:20" s="2" customFormat="1" ht="23.4" customHeight="1" x14ac:dyDescent="0.25">
      <c r="A56" s="32"/>
      <c r="B56" s="32"/>
      <c r="C56" s="35"/>
      <c r="D56" s="32"/>
      <c r="E56" s="32"/>
      <c r="F56" s="17" t="s">
        <v>7</v>
      </c>
      <c r="G56" s="10">
        <f>H56+I56+M56</f>
        <v>0</v>
      </c>
      <c r="H56" s="10">
        <v>0</v>
      </c>
      <c r="I56" s="10">
        <v>0</v>
      </c>
      <c r="J56" s="10"/>
      <c r="K56" s="10"/>
      <c r="L56" s="10">
        <v>0</v>
      </c>
      <c r="M56" s="9">
        <v>0</v>
      </c>
      <c r="N56" s="32"/>
      <c r="O56" s="1"/>
      <c r="P56" s="1"/>
      <c r="Q56" s="1"/>
      <c r="R56" s="1"/>
      <c r="S56" s="1"/>
      <c r="T56" s="1"/>
    </row>
    <row r="57" spans="1:20" s="2" customFormat="1" ht="23.4" customHeight="1" x14ac:dyDescent="0.25">
      <c r="A57" s="46" t="s">
        <v>25</v>
      </c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8"/>
      <c r="O57" s="1"/>
      <c r="P57" s="1"/>
      <c r="Q57" s="1"/>
      <c r="R57" s="1"/>
      <c r="S57" s="1"/>
      <c r="T57" s="1"/>
    </row>
    <row r="58" spans="1:20" s="2" customFormat="1" ht="23.4" customHeight="1" x14ac:dyDescent="0.25">
      <c r="A58" s="32" t="s">
        <v>26</v>
      </c>
      <c r="B58" s="32" t="s">
        <v>51</v>
      </c>
      <c r="C58" s="35" t="s">
        <v>41</v>
      </c>
      <c r="D58" s="32"/>
      <c r="E58" s="32" t="s">
        <v>34</v>
      </c>
      <c r="F58" s="18" t="s">
        <v>4</v>
      </c>
      <c r="G58" s="12">
        <f>H58+I58+J58+K58+L58</f>
        <v>246700364.80000001</v>
      </c>
      <c r="H58" s="12">
        <f>SUM(H59:H63)</f>
        <v>0</v>
      </c>
      <c r="I58" s="12">
        <f>I59+I60+I61+I62+I63</f>
        <v>1142996</v>
      </c>
      <c r="J58" s="12">
        <f>J60+J61</f>
        <v>108642063</v>
      </c>
      <c r="K58" s="9">
        <f>K59+K60+K61</f>
        <v>120937100</v>
      </c>
      <c r="L58" s="12">
        <f>L59+L60</f>
        <v>15978205.800000001</v>
      </c>
      <c r="M58" s="12">
        <f>M59+M60+M61</f>
        <v>0</v>
      </c>
      <c r="N58" s="32" t="s">
        <v>64</v>
      </c>
      <c r="O58" s="1"/>
      <c r="P58" s="1"/>
      <c r="Q58" s="1"/>
      <c r="R58" s="1"/>
      <c r="S58" s="1"/>
      <c r="T58" s="1"/>
    </row>
    <row r="59" spans="1:20" s="2" customFormat="1" ht="23.4" customHeight="1" x14ac:dyDescent="0.25">
      <c r="A59" s="32"/>
      <c r="B59" s="32"/>
      <c r="C59" s="35"/>
      <c r="D59" s="32"/>
      <c r="E59" s="32"/>
      <c r="F59" s="17" t="s">
        <v>5</v>
      </c>
      <c r="G59" s="12">
        <f t="shared" ref="G59:G69" si="1">H59+I59+J59+K59+L59</f>
        <v>134192674</v>
      </c>
      <c r="H59" s="13"/>
      <c r="I59" s="13"/>
      <c r="J59" s="13"/>
      <c r="K59" s="10">
        <f>65219627.2+53298730.8</f>
        <v>118518358</v>
      </c>
      <c r="L59" s="13">
        <v>15674316</v>
      </c>
      <c r="M59" s="13"/>
      <c r="N59" s="32"/>
      <c r="O59" s="1"/>
      <c r="P59" s="1"/>
      <c r="Q59" s="1"/>
      <c r="R59" s="1"/>
      <c r="S59" s="1"/>
      <c r="T59" s="1"/>
    </row>
    <row r="60" spans="1:20" s="2" customFormat="1" ht="23.4" customHeight="1" x14ac:dyDescent="0.25">
      <c r="A60" s="32"/>
      <c r="B60" s="32"/>
      <c r="C60" s="35"/>
      <c r="D60" s="32"/>
      <c r="E60" s="32"/>
      <c r="F60" s="17" t="s">
        <v>6</v>
      </c>
      <c r="G60" s="12">
        <f t="shared" si="1"/>
        <v>112412161.34</v>
      </c>
      <c r="H60" s="13">
        <v>0</v>
      </c>
      <c r="I60" s="13">
        <v>1141853</v>
      </c>
      <c r="J60" s="13">
        <f>106473141.74+2128921.26</f>
        <v>108602063</v>
      </c>
      <c r="K60" s="10">
        <f>1331012.8+1033342.74</f>
        <v>2364355.54</v>
      </c>
      <c r="L60" s="13">
        <v>303889.8</v>
      </c>
      <c r="M60" s="13">
        <v>0</v>
      </c>
      <c r="N60" s="32"/>
      <c r="O60" s="1"/>
      <c r="P60" s="1"/>
      <c r="Q60" s="1"/>
      <c r="R60" s="1"/>
      <c r="S60" s="1"/>
      <c r="T60" s="1"/>
    </row>
    <row r="61" spans="1:20" s="2" customFormat="1" ht="23.4" customHeight="1" x14ac:dyDescent="0.25">
      <c r="A61" s="32"/>
      <c r="B61" s="32"/>
      <c r="C61" s="35"/>
      <c r="D61" s="32"/>
      <c r="E61" s="32"/>
      <c r="F61" s="17" t="s">
        <v>10</v>
      </c>
      <c r="G61" s="12">
        <f t="shared" si="1"/>
        <v>95529.459999999992</v>
      </c>
      <c r="H61" s="13">
        <v>0</v>
      </c>
      <c r="I61" s="13">
        <v>1143</v>
      </c>
      <c r="J61" s="13">
        <v>40000</v>
      </c>
      <c r="K61" s="10">
        <v>54386.46</v>
      </c>
      <c r="L61" s="13">
        <v>0</v>
      </c>
      <c r="M61" s="13">
        <v>0</v>
      </c>
      <c r="N61" s="32"/>
      <c r="O61" s="1"/>
      <c r="P61" s="1"/>
      <c r="Q61" s="1"/>
      <c r="R61" s="1"/>
      <c r="S61" s="1"/>
      <c r="T61" s="1"/>
    </row>
    <row r="62" spans="1:20" s="2" customFormat="1" ht="23.4" customHeight="1" x14ac:dyDescent="0.25">
      <c r="A62" s="32"/>
      <c r="B62" s="32"/>
      <c r="C62" s="35"/>
      <c r="D62" s="32"/>
      <c r="E62" s="32"/>
      <c r="F62" s="17" t="s">
        <v>11</v>
      </c>
      <c r="G62" s="12">
        <f t="shared" si="1"/>
        <v>0</v>
      </c>
      <c r="H62" s="13">
        <v>0</v>
      </c>
      <c r="I62" s="13">
        <v>0</v>
      </c>
      <c r="J62" s="13"/>
      <c r="K62" s="10"/>
      <c r="L62" s="13"/>
      <c r="M62" s="13"/>
      <c r="N62" s="32"/>
      <c r="O62" s="1"/>
      <c r="P62" s="1"/>
      <c r="Q62" s="1"/>
      <c r="R62" s="1"/>
      <c r="S62" s="1"/>
      <c r="T62" s="1"/>
    </row>
    <row r="63" spans="1:20" s="2" customFormat="1" ht="23.4" customHeight="1" x14ac:dyDescent="0.25">
      <c r="A63" s="32"/>
      <c r="B63" s="32"/>
      <c r="C63" s="35"/>
      <c r="D63" s="32"/>
      <c r="E63" s="32"/>
      <c r="F63" s="17" t="s">
        <v>7</v>
      </c>
      <c r="G63" s="12">
        <f t="shared" si="1"/>
        <v>0</v>
      </c>
      <c r="H63" s="13">
        <v>0</v>
      </c>
      <c r="I63" s="13">
        <v>0</v>
      </c>
      <c r="J63" s="13"/>
      <c r="K63" s="10"/>
      <c r="L63" s="12"/>
      <c r="M63" s="12"/>
      <c r="N63" s="32"/>
      <c r="O63" s="1"/>
      <c r="P63" s="1"/>
      <c r="Q63" s="1"/>
      <c r="R63" s="1"/>
      <c r="S63" s="1"/>
      <c r="T63" s="1"/>
    </row>
    <row r="64" spans="1:20" s="2" customFormat="1" ht="23.4" customHeight="1" x14ac:dyDescent="0.25">
      <c r="A64" s="33" t="s">
        <v>35</v>
      </c>
      <c r="B64" s="32" t="s">
        <v>52</v>
      </c>
      <c r="C64" s="35" t="s">
        <v>41</v>
      </c>
      <c r="D64" s="32"/>
      <c r="E64" s="32" t="s">
        <v>34</v>
      </c>
      <c r="F64" s="18" t="s">
        <v>4</v>
      </c>
      <c r="G64" s="12">
        <f>H64+I64+J64+K64+L64+M64</f>
        <v>9919574.870000001</v>
      </c>
      <c r="H64" s="12">
        <f>SUM(H65:H69)</f>
        <v>1716401</v>
      </c>
      <c r="I64" s="12">
        <v>1136060.33</v>
      </c>
      <c r="J64" s="12">
        <f>J67</f>
        <v>4168000</v>
      </c>
      <c r="K64" s="9">
        <f>K67</f>
        <v>1799113.54</v>
      </c>
      <c r="L64" s="12">
        <f>L66+L67</f>
        <v>550000</v>
      </c>
      <c r="M64" s="12">
        <f>M65+M66+M67</f>
        <v>550000</v>
      </c>
      <c r="N64" s="41" t="s">
        <v>65</v>
      </c>
      <c r="O64" s="1"/>
      <c r="P64" s="1"/>
      <c r="Q64" s="1"/>
      <c r="R64" s="1"/>
      <c r="S64" s="1"/>
      <c r="T64" s="1"/>
    </row>
    <row r="65" spans="1:20" s="2" customFormat="1" ht="23.4" customHeight="1" x14ac:dyDescent="0.25">
      <c r="A65" s="32"/>
      <c r="B65" s="32"/>
      <c r="C65" s="35"/>
      <c r="D65" s="32"/>
      <c r="E65" s="32"/>
      <c r="F65" s="17" t="s">
        <v>5</v>
      </c>
      <c r="G65" s="12">
        <f t="shared" si="1"/>
        <v>0</v>
      </c>
      <c r="H65" s="13">
        <v>0</v>
      </c>
      <c r="I65" s="13">
        <v>0</v>
      </c>
      <c r="J65" s="13">
        <v>0</v>
      </c>
      <c r="K65" s="10">
        <v>0</v>
      </c>
      <c r="L65" s="13">
        <v>0</v>
      </c>
      <c r="M65" s="13"/>
      <c r="N65" s="42"/>
      <c r="O65" s="1"/>
      <c r="P65" s="1"/>
      <c r="Q65" s="1"/>
      <c r="R65" s="1"/>
      <c r="S65" s="1"/>
      <c r="T65" s="1"/>
    </row>
    <row r="66" spans="1:20" s="2" customFormat="1" ht="23.4" customHeight="1" x14ac:dyDescent="0.25">
      <c r="A66" s="32"/>
      <c r="B66" s="32"/>
      <c r="C66" s="35"/>
      <c r="D66" s="32"/>
      <c r="E66" s="32"/>
      <c r="F66" s="17" t="s">
        <v>6</v>
      </c>
      <c r="G66" s="12" t="s">
        <v>39</v>
      </c>
      <c r="H66" s="13">
        <v>0</v>
      </c>
      <c r="I66" s="13">
        <v>0</v>
      </c>
      <c r="J66" s="13">
        <v>0</v>
      </c>
      <c r="K66" s="10" t="s">
        <v>39</v>
      </c>
      <c r="L66" s="13">
        <v>0</v>
      </c>
      <c r="M66" s="13">
        <v>0</v>
      </c>
      <c r="N66" s="42"/>
      <c r="O66" s="1"/>
      <c r="P66" s="1"/>
      <c r="Q66" s="1"/>
      <c r="R66" s="1"/>
      <c r="S66" s="1"/>
      <c r="T66" s="1"/>
    </row>
    <row r="67" spans="1:20" s="2" customFormat="1" ht="23.4" customHeight="1" x14ac:dyDescent="0.25">
      <c r="A67" s="32"/>
      <c r="B67" s="32"/>
      <c r="C67" s="35"/>
      <c r="D67" s="32"/>
      <c r="E67" s="32"/>
      <c r="F67" s="17" t="s">
        <v>10</v>
      </c>
      <c r="G67" s="12">
        <f>H67+I67+J67+K67+L67+M67</f>
        <v>9919574.870000001</v>
      </c>
      <c r="H67" s="13">
        <v>1716401</v>
      </c>
      <c r="I67" s="13">
        <f>1137203.33-1143</f>
        <v>1136060.33</v>
      </c>
      <c r="J67" s="13">
        <v>4168000</v>
      </c>
      <c r="K67" s="10">
        <v>1799113.54</v>
      </c>
      <c r="L67" s="13">
        <v>550000</v>
      </c>
      <c r="M67" s="13">
        <v>550000</v>
      </c>
      <c r="N67" s="42"/>
      <c r="O67" s="1"/>
      <c r="P67" s="1"/>
      <c r="Q67" s="1"/>
      <c r="R67" s="1"/>
      <c r="S67" s="1"/>
      <c r="T67" s="1"/>
    </row>
    <row r="68" spans="1:20" s="2" customFormat="1" ht="23.4" customHeight="1" x14ac:dyDescent="0.25">
      <c r="A68" s="32"/>
      <c r="B68" s="32"/>
      <c r="C68" s="35"/>
      <c r="D68" s="32"/>
      <c r="E68" s="32"/>
      <c r="F68" s="17" t="s">
        <v>11</v>
      </c>
      <c r="G68" s="12">
        <f t="shared" si="1"/>
        <v>0</v>
      </c>
      <c r="H68" s="13">
        <v>0</v>
      </c>
      <c r="I68" s="13">
        <v>0</v>
      </c>
      <c r="J68" s="13">
        <v>0</v>
      </c>
      <c r="K68" s="10">
        <v>0</v>
      </c>
      <c r="L68" s="13">
        <v>0</v>
      </c>
      <c r="M68" s="13">
        <v>0</v>
      </c>
      <c r="N68" s="42"/>
      <c r="O68" s="1"/>
      <c r="P68" s="1"/>
      <c r="Q68" s="1"/>
      <c r="R68" s="1"/>
      <c r="S68" s="1"/>
      <c r="T68" s="1"/>
    </row>
    <row r="69" spans="1:20" s="2" customFormat="1" ht="23.4" customHeight="1" x14ac:dyDescent="0.25">
      <c r="A69" s="32"/>
      <c r="B69" s="32"/>
      <c r="C69" s="35"/>
      <c r="D69" s="32"/>
      <c r="E69" s="32"/>
      <c r="F69" s="17" t="s">
        <v>7</v>
      </c>
      <c r="G69" s="12">
        <f t="shared" si="1"/>
        <v>0</v>
      </c>
      <c r="H69" s="13">
        <v>0</v>
      </c>
      <c r="I69" s="13">
        <v>0</v>
      </c>
      <c r="J69" s="13">
        <v>0</v>
      </c>
      <c r="K69" s="10">
        <v>0</v>
      </c>
      <c r="L69" s="13">
        <v>0</v>
      </c>
      <c r="M69" s="13">
        <v>0</v>
      </c>
      <c r="N69" s="43"/>
      <c r="O69" s="1"/>
      <c r="P69" s="1"/>
      <c r="Q69" s="1"/>
      <c r="R69" s="1"/>
      <c r="S69" s="1"/>
      <c r="T69" s="1"/>
    </row>
    <row r="70" spans="1:20" s="2" customFormat="1" ht="23.4" customHeight="1" x14ac:dyDescent="0.25">
      <c r="A70" s="34" t="s">
        <v>42</v>
      </c>
      <c r="B70" s="34" t="s">
        <v>55</v>
      </c>
      <c r="C70" s="36" t="s">
        <v>43</v>
      </c>
      <c r="D70" s="34"/>
      <c r="E70" s="32" t="s">
        <v>44</v>
      </c>
      <c r="F70" s="21" t="s">
        <v>4</v>
      </c>
      <c r="G70" s="12">
        <f>G73</f>
        <v>2790000</v>
      </c>
      <c r="H70" s="12" t="s">
        <v>39</v>
      </c>
      <c r="I70" s="12" t="s">
        <v>39</v>
      </c>
      <c r="J70" s="12" t="s">
        <v>39</v>
      </c>
      <c r="K70" s="9">
        <f>K73</f>
        <v>2790000</v>
      </c>
      <c r="L70" s="12" t="s">
        <v>39</v>
      </c>
      <c r="M70" s="12" t="s">
        <v>39</v>
      </c>
      <c r="N70" s="41" t="s">
        <v>45</v>
      </c>
      <c r="O70" s="1"/>
      <c r="P70" s="1"/>
      <c r="Q70" s="1"/>
      <c r="R70" s="1"/>
      <c r="S70" s="1"/>
      <c r="T70" s="1"/>
    </row>
    <row r="71" spans="1:20" s="2" customFormat="1" ht="23.4" customHeight="1" x14ac:dyDescent="0.25">
      <c r="A71" s="37"/>
      <c r="B71" s="37"/>
      <c r="C71" s="39"/>
      <c r="D71" s="37"/>
      <c r="E71" s="32"/>
      <c r="F71" s="20" t="s">
        <v>5</v>
      </c>
      <c r="G71" s="12" t="s">
        <v>39</v>
      </c>
      <c r="H71" s="12" t="s">
        <v>39</v>
      </c>
      <c r="I71" s="12" t="s">
        <v>39</v>
      </c>
      <c r="J71" s="12" t="s">
        <v>39</v>
      </c>
      <c r="K71" s="9" t="s">
        <v>39</v>
      </c>
      <c r="L71" s="12" t="s">
        <v>39</v>
      </c>
      <c r="M71" s="12" t="s">
        <v>39</v>
      </c>
      <c r="N71" s="42"/>
      <c r="O71" s="1"/>
      <c r="P71" s="1"/>
      <c r="Q71" s="1"/>
      <c r="R71" s="1"/>
      <c r="S71" s="1"/>
      <c r="T71" s="1"/>
    </row>
    <row r="72" spans="1:20" s="2" customFormat="1" ht="23.4" customHeight="1" x14ac:dyDescent="0.25">
      <c r="A72" s="37"/>
      <c r="B72" s="37"/>
      <c r="C72" s="39"/>
      <c r="D72" s="37"/>
      <c r="E72" s="32"/>
      <c r="F72" s="20" t="s">
        <v>6</v>
      </c>
      <c r="G72" s="12" t="s">
        <v>39</v>
      </c>
      <c r="H72" s="12" t="s">
        <v>39</v>
      </c>
      <c r="I72" s="12" t="s">
        <v>39</v>
      </c>
      <c r="J72" s="12" t="s">
        <v>39</v>
      </c>
      <c r="K72" s="9" t="s">
        <v>39</v>
      </c>
      <c r="L72" s="12" t="s">
        <v>39</v>
      </c>
      <c r="M72" s="12" t="s">
        <v>39</v>
      </c>
      <c r="N72" s="42"/>
      <c r="O72" s="1"/>
      <c r="P72" s="1"/>
      <c r="Q72" s="1"/>
      <c r="R72" s="1"/>
      <c r="S72" s="1"/>
      <c r="T72" s="1"/>
    </row>
    <row r="73" spans="1:20" s="2" customFormat="1" ht="23.4" customHeight="1" x14ac:dyDescent="0.25">
      <c r="A73" s="37"/>
      <c r="B73" s="37"/>
      <c r="C73" s="39"/>
      <c r="D73" s="37"/>
      <c r="E73" s="32"/>
      <c r="F73" s="20" t="s">
        <v>10</v>
      </c>
      <c r="G73" s="12">
        <f>K73</f>
        <v>2790000</v>
      </c>
      <c r="H73" s="12" t="s">
        <v>39</v>
      </c>
      <c r="I73" s="12" t="s">
        <v>39</v>
      </c>
      <c r="J73" s="12" t="s">
        <v>39</v>
      </c>
      <c r="K73" s="10">
        <v>2790000</v>
      </c>
      <c r="L73" s="12">
        <f t="shared" ref="L73" si="2">M73+N73+O73+P73+Q73</f>
        <v>0</v>
      </c>
      <c r="M73" s="12">
        <f t="shared" ref="M73" si="3">N73+O73+P73+Q73+R73</f>
        <v>0</v>
      </c>
      <c r="N73" s="42"/>
      <c r="O73" s="1"/>
      <c r="P73" s="1"/>
      <c r="Q73" s="1"/>
      <c r="R73" s="1"/>
      <c r="S73" s="1"/>
      <c r="T73" s="1"/>
    </row>
    <row r="74" spans="1:20" s="2" customFormat="1" ht="23.4" customHeight="1" x14ac:dyDescent="0.25">
      <c r="A74" s="37"/>
      <c r="B74" s="37"/>
      <c r="C74" s="39"/>
      <c r="D74" s="37"/>
      <c r="E74" s="32"/>
      <c r="F74" s="20" t="s">
        <v>11</v>
      </c>
      <c r="G74" s="12">
        <f t="shared" ref="G74" si="4">H74+I74+J74+K74+L74</f>
        <v>0</v>
      </c>
      <c r="H74" s="13">
        <v>0</v>
      </c>
      <c r="I74" s="13">
        <v>0</v>
      </c>
      <c r="J74" s="13">
        <v>0</v>
      </c>
      <c r="K74" s="10">
        <v>0</v>
      </c>
      <c r="L74" s="13">
        <v>0</v>
      </c>
      <c r="M74" s="13">
        <v>0</v>
      </c>
      <c r="N74" s="42"/>
      <c r="O74" s="1"/>
      <c r="P74" s="1"/>
      <c r="Q74" s="1"/>
      <c r="R74" s="1"/>
      <c r="S74" s="1"/>
      <c r="T74" s="1"/>
    </row>
    <row r="75" spans="1:20" s="2" customFormat="1" ht="23.4" customHeight="1" x14ac:dyDescent="0.25">
      <c r="A75" s="38"/>
      <c r="B75" s="38"/>
      <c r="C75" s="40"/>
      <c r="D75" s="38"/>
      <c r="E75" s="32"/>
      <c r="F75" s="20" t="s">
        <v>7</v>
      </c>
      <c r="G75" s="12">
        <f t="shared" ref="G75" si="5">H75+I75+J75+K75+L75</f>
        <v>0</v>
      </c>
      <c r="H75" s="13">
        <v>0</v>
      </c>
      <c r="I75" s="13">
        <v>0</v>
      </c>
      <c r="J75" s="13">
        <v>0</v>
      </c>
      <c r="K75" s="10">
        <v>0</v>
      </c>
      <c r="L75" s="13">
        <v>0</v>
      </c>
      <c r="M75" s="13">
        <v>0</v>
      </c>
      <c r="N75" s="43"/>
      <c r="O75" s="1"/>
      <c r="P75" s="1"/>
      <c r="Q75" s="1"/>
      <c r="R75" s="1"/>
      <c r="S75" s="1"/>
      <c r="T75" s="1"/>
    </row>
    <row r="76" spans="1:20" s="2" customFormat="1" ht="23.4" customHeight="1" x14ac:dyDescent="0.25">
      <c r="A76" s="34" t="s">
        <v>53</v>
      </c>
      <c r="B76" s="34" t="s">
        <v>54</v>
      </c>
      <c r="C76" s="36" t="s">
        <v>43</v>
      </c>
      <c r="D76" s="34"/>
      <c r="E76" s="32" t="s">
        <v>44</v>
      </c>
      <c r="F76" s="24" t="s">
        <v>4</v>
      </c>
      <c r="G76" s="12">
        <f>K76</f>
        <v>1146499.92</v>
      </c>
      <c r="H76" s="13"/>
      <c r="I76" s="13"/>
      <c r="J76" s="13"/>
      <c r="K76" s="9">
        <v>1146499.92</v>
      </c>
      <c r="L76" s="13"/>
      <c r="M76" s="13"/>
      <c r="N76" s="41" t="s">
        <v>66</v>
      </c>
      <c r="O76" s="1"/>
      <c r="P76" s="1"/>
      <c r="Q76" s="1"/>
      <c r="R76" s="1"/>
      <c r="S76" s="1"/>
      <c r="T76" s="1"/>
    </row>
    <row r="77" spans="1:20" s="2" customFormat="1" ht="23.4" customHeight="1" x14ac:dyDescent="0.25">
      <c r="A77" s="37"/>
      <c r="B77" s="37"/>
      <c r="C77" s="39"/>
      <c r="D77" s="37"/>
      <c r="E77" s="32"/>
      <c r="F77" s="23" t="s">
        <v>5</v>
      </c>
      <c r="G77" s="12"/>
      <c r="H77" s="13"/>
      <c r="I77" s="13"/>
      <c r="J77" s="13"/>
      <c r="K77" s="10"/>
      <c r="L77" s="13"/>
      <c r="M77" s="13"/>
      <c r="N77" s="42"/>
      <c r="O77" s="1"/>
      <c r="P77" s="1"/>
      <c r="Q77" s="1"/>
      <c r="R77" s="1"/>
      <c r="S77" s="1"/>
      <c r="T77" s="1"/>
    </row>
    <row r="78" spans="1:20" s="2" customFormat="1" ht="23.4" customHeight="1" x14ac:dyDescent="0.25">
      <c r="A78" s="37"/>
      <c r="B78" s="37"/>
      <c r="C78" s="39"/>
      <c r="D78" s="37"/>
      <c r="E78" s="32"/>
      <c r="F78" s="23" t="s">
        <v>6</v>
      </c>
      <c r="G78" s="12"/>
      <c r="H78" s="13"/>
      <c r="I78" s="13"/>
      <c r="J78" s="13"/>
      <c r="K78" s="10"/>
      <c r="L78" s="13"/>
      <c r="M78" s="13"/>
      <c r="N78" s="42"/>
      <c r="O78" s="1"/>
      <c r="P78" s="1"/>
      <c r="Q78" s="1"/>
      <c r="R78" s="1"/>
      <c r="S78" s="1"/>
      <c r="T78" s="1"/>
    </row>
    <row r="79" spans="1:20" s="2" customFormat="1" ht="23.4" customHeight="1" x14ac:dyDescent="0.25">
      <c r="A79" s="37"/>
      <c r="B79" s="37"/>
      <c r="C79" s="39"/>
      <c r="D79" s="37"/>
      <c r="E79" s="32"/>
      <c r="F79" s="23" t="s">
        <v>10</v>
      </c>
      <c r="G79" s="12">
        <f>K79</f>
        <v>1146499.92</v>
      </c>
      <c r="H79" s="13"/>
      <c r="I79" s="13"/>
      <c r="J79" s="13"/>
      <c r="K79" s="10">
        <v>1146499.92</v>
      </c>
      <c r="L79" s="13"/>
      <c r="M79" s="13"/>
      <c r="N79" s="42"/>
      <c r="O79" s="1"/>
      <c r="P79" s="1"/>
      <c r="Q79" s="1"/>
      <c r="R79" s="1"/>
      <c r="S79" s="1"/>
      <c r="T79" s="1"/>
    </row>
    <row r="80" spans="1:20" s="2" customFormat="1" ht="23.4" customHeight="1" x14ac:dyDescent="0.25">
      <c r="A80" s="37"/>
      <c r="B80" s="37"/>
      <c r="C80" s="39"/>
      <c r="D80" s="37"/>
      <c r="E80" s="32"/>
      <c r="F80" s="23" t="s">
        <v>11</v>
      </c>
      <c r="G80" s="12"/>
      <c r="H80" s="13"/>
      <c r="I80" s="13"/>
      <c r="J80" s="13"/>
      <c r="K80" s="10"/>
      <c r="L80" s="13"/>
      <c r="M80" s="13"/>
      <c r="N80" s="42"/>
      <c r="O80" s="1"/>
      <c r="P80" s="1"/>
      <c r="Q80" s="1"/>
      <c r="R80" s="1"/>
      <c r="S80" s="1"/>
      <c r="T80" s="1"/>
    </row>
    <row r="81" spans="1:20" s="2" customFormat="1" ht="23.4" customHeight="1" x14ac:dyDescent="0.25">
      <c r="A81" s="38"/>
      <c r="B81" s="38"/>
      <c r="C81" s="40"/>
      <c r="D81" s="38"/>
      <c r="E81" s="32"/>
      <c r="F81" s="23" t="s">
        <v>7</v>
      </c>
      <c r="G81" s="12"/>
      <c r="H81" s="13"/>
      <c r="I81" s="13"/>
      <c r="J81" s="13"/>
      <c r="K81" s="10"/>
      <c r="L81" s="13"/>
      <c r="M81" s="13"/>
      <c r="N81" s="43"/>
      <c r="O81" s="1"/>
      <c r="P81" s="1"/>
      <c r="Q81" s="1"/>
      <c r="R81" s="1"/>
      <c r="S81" s="1"/>
      <c r="T81" s="1"/>
    </row>
    <row r="82" spans="1:20" s="2" customFormat="1" ht="23.4" customHeight="1" x14ac:dyDescent="0.25">
      <c r="A82" s="29"/>
      <c r="B82" s="34" t="s">
        <v>63</v>
      </c>
      <c r="C82" s="36" t="s">
        <v>43</v>
      </c>
      <c r="D82" s="34"/>
      <c r="E82" s="32" t="s">
        <v>44</v>
      </c>
      <c r="F82" s="30" t="s">
        <v>4</v>
      </c>
      <c r="G82" s="12">
        <f>K82</f>
        <v>600000</v>
      </c>
      <c r="H82" s="13"/>
      <c r="I82" s="13"/>
      <c r="J82" s="13"/>
      <c r="K82" s="9">
        <v>600000</v>
      </c>
      <c r="L82" s="13"/>
      <c r="M82" s="13"/>
      <c r="N82" s="41" t="s">
        <v>67</v>
      </c>
      <c r="O82" s="1"/>
      <c r="P82" s="1"/>
      <c r="Q82" s="1"/>
      <c r="R82" s="1"/>
      <c r="S82" s="1"/>
      <c r="T82" s="1"/>
    </row>
    <row r="83" spans="1:20" s="2" customFormat="1" ht="23.4" customHeight="1" x14ac:dyDescent="0.25">
      <c r="A83" s="29"/>
      <c r="B83" s="37"/>
      <c r="C83" s="39"/>
      <c r="D83" s="37"/>
      <c r="E83" s="32"/>
      <c r="F83" s="28" t="s">
        <v>5</v>
      </c>
      <c r="G83" s="12"/>
      <c r="H83" s="13"/>
      <c r="I83" s="13"/>
      <c r="J83" s="13"/>
      <c r="K83" s="10"/>
      <c r="L83" s="13"/>
      <c r="M83" s="13"/>
      <c r="N83" s="42"/>
      <c r="O83" s="1"/>
      <c r="P83" s="1"/>
      <c r="Q83" s="1"/>
      <c r="R83" s="1"/>
      <c r="S83" s="1"/>
      <c r="T83" s="1"/>
    </row>
    <row r="84" spans="1:20" s="2" customFormat="1" ht="23.4" customHeight="1" x14ac:dyDescent="0.25">
      <c r="A84" s="29"/>
      <c r="B84" s="37"/>
      <c r="C84" s="39"/>
      <c r="D84" s="37"/>
      <c r="E84" s="32"/>
      <c r="F84" s="28" t="s">
        <v>6</v>
      </c>
      <c r="G84" s="13">
        <f>K84</f>
        <v>600000</v>
      </c>
      <c r="H84" s="13"/>
      <c r="I84" s="13"/>
      <c r="J84" s="13"/>
      <c r="K84" s="10">
        <v>600000</v>
      </c>
      <c r="L84" s="13"/>
      <c r="M84" s="13"/>
      <c r="N84" s="42"/>
      <c r="O84" s="1"/>
      <c r="P84" s="1"/>
      <c r="Q84" s="1"/>
      <c r="R84" s="1"/>
      <c r="S84" s="1"/>
      <c r="T84" s="1"/>
    </row>
    <row r="85" spans="1:20" s="2" customFormat="1" ht="23.4" customHeight="1" x14ac:dyDescent="0.25">
      <c r="A85" s="29"/>
      <c r="B85" s="37"/>
      <c r="C85" s="39"/>
      <c r="D85" s="37"/>
      <c r="E85" s="32"/>
      <c r="F85" s="28" t="s">
        <v>10</v>
      </c>
      <c r="G85" s="13"/>
      <c r="H85" s="13"/>
      <c r="I85" s="13"/>
      <c r="J85" s="13"/>
      <c r="K85" s="10"/>
      <c r="L85" s="13"/>
      <c r="M85" s="13"/>
      <c r="N85" s="42"/>
      <c r="O85" s="1"/>
      <c r="P85" s="1"/>
      <c r="Q85" s="1"/>
      <c r="R85" s="1"/>
      <c r="S85" s="1"/>
      <c r="T85" s="1"/>
    </row>
    <row r="86" spans="1:20" s="2" customFormat="1" ht="23.4" customHeight="1" x14ac:dyDescent="0.25">
      <c r="A86" s="29"/>
      <c r="B86" s="37"/>
      <c r="C86" s="39"/>
      <c r="D86" s="37"/>
      <c r="E86" s="32"/>
      <c r="F86" s="28" t="s">
        <v>11</v>
      </c>
      <c r="G86" s="12"/>
      <c r="H86" s="13"/>
      <c r="I86" s="13"/>
      <c r="J86" s="13"/>
      <c r="K86" s="10"/>
      <c r="L86" s="13"/>
      <c r="M86" s="13"/>
      <c r="N86" s="42"/>
      <c r="O86" s="1"/>
      <c r="P86" s="1"/>
      <c r="Q86" s="1"/>
      <c r="R86" s="1"/>
      <c r="S86" s="1"/>
      <c r="T86" s="1"/>
    </row>
    <row r="87" spans="1:20" s="2" customFormat="1" ht="23.4" customHeight="1" x14ac:dyDescent="0.25">
      <c r="A87" s="29"/>
      <c r="B87" s="38"/>
      <c r="C87" s="40"/>
      <c r="D87" s="38"/>
      <c r="E87" s="32"/>
      <c r="F87" s="28" t="s">
        <v>7</v>
      </c>
      <c r="G87" s="12"/>
      <c r="H87" s="13"/>
      <c r="I87" s="13"/>
      <c r="J87" s="13"/>
      <c r="K87" s="10"/>
      <c r="L87" s="13"/>
      <c r="M87" s="13"/>
      <c r="N87" s="43"/>
      <c r="O87" s="1"/>
      <c r="P87" s="1"/>
      <c r="Q87" s="1"/>
      <c r="R87" s="1"/>
      <c r="S87" s="1"/>
      <c r="T87" s="1"/>
    </row>
    <row r="88" spans="1:20" s="2" customFormat="1" ht="23.4" customHeight="1" x14ac:dyDescent="0.25">
      <c r="A88" s="34" t="s">
        <v>56</v>
      </c>
      <c r="B88" s="34" t="s">
        <v>57</v>
      </c>
      <c r="C88" s="36" t="s">
        <v>43</v>
      </c>
      <c r="D88" s="34"/>
      <c r="E88" s="32" t="s">
        <v>44</v>
      </c>
      <c r="F88" s="24" t="s">
        <v>4</v>
      </c>
      <c r="G88" s="12">
        <f>K88</f>
        <v>30000</v>
      </c>
      <c r="H88" s="13"/>
      <c r="I88" s="13"/>
      <c r="J88" s="13"/>
      <c r="K88" s="9">
        <f>K91</f>
        <v>30000</v>
      </c>
      <c r="L88" s="13"/>
      <c r="M88" s="13"/>
      <c r="N88" s="31" t="s">
        <v>58</v>
      </c>
      <c r="O88" s="1"/>
      <c r="P88" s="1"/>
      <c r="Q88" s="1"/>
      <c r="R88" s="1"/>
      <c r="S88" s="1"/>
      <c r="T88" s="1"/>
    </row>
    <row r="89" spans="1:20" s="2" customFormat="1" ht="23.4" customHeight="1" x14ac:dyDescent="0.25">
      <c r="A89" s="37"/>
      <c r="B89" s="37"/>
      <c r="C89" s="39"/>
      <c r="D89" s="37"/>
      <c r="E89" s="32"/>
      <c r="F89" s="23" t="s">
        <v>5</v>
      </c>
      <c r="G89" s="12"/>
      <c r="H89" s="13"/>
      <c r="I89" s="13"/>
      <c r="J89" s="13"/>
      <c r="K89" s="10"/>
      <c r="L89" s="13"/>
      <c r="M89" s="13"/>
      <c r="N89" s="31"/>
      <c r="O89" s="1"/>
      <c r="P89" s="1"/>
      <c r="Q89" s="1"/>
      <c r="R89" s="1"/>
      <c r="S89" s="1"/>
      <c r="T89" s="1"/>
    </row>
    <row r="90" spans="1:20" s="2" customFormat="1" ht="23.4" customHeight="1" x14ac:dyDescent="0.25">
      <c r="A90" s="37"/>
      <c r="B90" s="37"/>
      <c r="C90" s="39"/>
      <c r="D90" s="37"/>
      <c r="E90" s="32"/>
      <c r="F90" s="23" t="s">
        <v>6</v>
      </c>
      <c r="G90" s="12"/>
      <c r="H90" s="13"/>
      <c r="I90" s="13"/>
      <c r="J90" s="13"/>
      <c r="K90" s="10"/>
      <c r="L90" s="13"/>
      <c r="M90" s="13"/>
      <c r="N90" s="31"/>
      <c r="O90" s="1"/>
      <c r="P90" s="1"/>
      <c r="Q90" s="1"/>
      <c r="R90" s="1"/>
      <c r="S90" s="1"/>
      <c r="T90" s="1"/>
    </row>
    <row r="91" spans="1:20" s="2" customFormat="1" ht="23.4" customHeight="1" x14ac:dyDescent="0.25">
      <c r="A91" s="37"/>
      <c r="B91" s="37"/>
      <c r="C91" s="39"/>
      <c r="D91" s="37"/>
      <c r="E91" s="32"/>
      <c r="F91" s="23" t="s">
        <v>10</v>
      </c>
      <c r="G91" s="13">
        <f>K91</f>
        <v>30000</v>
      </c>
      <c r="H91" s="13"/>
      <c r="I91" s="13"/>
      <c r="J91" s="13"/>
      <c r="K91" s="10">
        <v>30000</v>
      </c>
      <c r="L91" s="13"/>
      <c r="M91" s="13"/>
      <c r="N91" s="31"/>
      <c r="O91" s="1"/>
      <c r="P91" s="1"/>
      <c r="Q91" s="1"/>
      <c r="R91" s="1"/>
      <c r="S91" s="1"/>
      <c r="T91" s="1"/>
    </row>
    <row r="92" spans="1:20" s="2" customFormat="1" ht="23.4" customHeight="1" x14ac:dyDescent="0.25">
      <c r="A92" s="37"/>
      <c r="B92" s="37"/>
      <c r="C92" s="39"/>
      <c r="D92" s="37"/>
      <c r="E92" s="32"/>
      <c r="F92" s="23" t="s">
        <v>11</v>
      </c>
      <c r="G92" s="12"/>
      <c r="H92" s="13"/>
      <c r="I92" s="13"/>
      <c r="J92" s="13"/>
      <c r="K92" s="10"/>
      <c r="L92" s="13"/>
      <c r="M92" s="13"/>
      <c r="N92" s="31"/>
      <c r="O92" s="1"/>
      <c r="P92" s="1"/>
      <c r="Q92" s="1"/>
      <c r="R92" s="1"/>
      <c r="S92" s="1"/>
      <c r="T92" s="1"/>
    </row>
    <row r="93" spans="1:20" s="2" customFormat="1" ht="23.4" customHeight="1" x14ac:dyDescent="0.25">
      <c r="A93" s="38"/>
      <c r="B93" s="38"/>
      <c r="C93" s="40"/>
      <c r="D93" s="38"/>
      <c r="E93" s="32"/>
      <c r="F93" s="23" t="s">
        <v>7</v>
      </c>
      <c r="G93" s="12"/>
      <c r="H93" s="13"/>
      <c r="I93" s="13"/>
      <c r="J93" s="13"/>
      <c r="K93" s="10"/>
      <c r="L93" s="13"/>
      <c r="M93" s="13"/>
      <c r="N93" s="31"/>
      <c r="O93" s="1"/>
      <c r="P93" s="1"/>
      <c r="Q93" s="1"/>
      <c r="R93" s="1"/>
      <c r="S93" s="1"/>
      <c r="T93" s="1"/>
    </row>
    <row r="94" spans="1:20" s="2" customFormat="1" ht="23.4" customHeight="1" x14ac:dyDescent="0.25">
      <c r="A94" s="44" t="s">
        <v>18</v>
      </c>
      <c r="B94" s="44"/>
      <c r="C94" s="44"/>
      <c r="D94" s="44"/>
      <c r="E94" s="44"/>
      <c r="F94" s="18" t="s">
        <v>4</v>
      </c>
      <c r="G94" s="12">
        <f>H94+I94+J94+K94+L94+M94</f>
        <v>263832606.16000003</v>
      </c>
      <c r="H94" s="12">
        <f>H51+H8+H14+H58+H64</f>
        <v>1716401</v>
      </c>
      <c r="I94" s="12">
        <f>I51+I8+I14+I58+I64</f>
        <v>2279056.33</v>
      </c>
      <c r="J94" s="12">
        <f>J51+J8+J14+J20+J58+J64</f>
        <v>113288063</v>
      </c>
      <c r="K94" s="9">
        <f>K26+K32+K44+K58+K64+K70+K76+K82+K88</f>
        <v>129470880.03</v>
      </c>
      <c r="L94" s="12">
        <f>L58+L64</f>
        <v>16528205.800000001</v>
      </c>
      <c r="M94" s="12">
        <f>M58+M64</f>
        <v>550000</v>
      </c>
      <c r="N94" s="3"/>
      <c r="O94" s="6">
        <f t="shared" ref="O94:O99" si="6">SUM(H94:N94)</f>
        <v>263832606.16000003</v>
      </c>
      <c r="P94" s="1"/>
      <c r="Q94" s="1"/>
      <c r="R94" s="1"/>
      <c r="S94" s="1"/>
      <c r="T94" s="1"/>
    </row>
    <row r="95" spans="1:20" s="2" customFormat="1" ht="23.4" customHeight="1" x14ac:dyDescent="0.25">
      <c r="A95" s="44"/>
      <c r="B95" s="44"/>
      <c r="C95" s="44"/>
      <c r="D95" s="44"/>
      <c r="E95" s="44"/>
      <c r="F95" s="18" t="s">
        <v>5</v>
      </c>
      <c r="G95" s="12">
        <f>K95+L95</f>
        <v>134192674</v>
      </c>
      <c r="H95" s="12">
        <f>H52+H9</f>
        <v>0</v>
      </c>
      <c r="I95" s="12">
        <f>I52+I9</f>
        <v>0</v>
      </c>
      <c r="J95" s="12">
        <f t="shared" ref="J95:M95" si="7">J52+J9</f>
        <v>0</v>
      </c>
      <c r="K95" s="9">
        <f>K59</f>
        <v>118518358</v>
      </c>
      <c r="L95" s="12">
        <f>L59</f>
        <v>15674316</v>
      </c>
      <c r="M95" s="12">
        <f t="shared" si="7"/>
        <v>0</v>
      </c>
      <c r="N95" s="4"/>
      <c r="O95" s="6">
        <f t="shared" si="6"/>
        <v>134192674</v>
      </c>
      <c r="P95" s="1"/>
      <c r="Q95" s="1"/>
      <c r="R95" s="1"/>
      <c r="S95" s="1"/>
      <c r="T95" s="1"/>
    </row>
    <row r="96" spans="1:20" s="2" customFormat="1" ht="23.4" customHeight="1" x14ac:dyDescent="0.25">
      <c r="A96" s="44"/>
      <c r="B96" s="44"/>
      <c r="C96" s="44"/>
      <c r="D96" s="44"/>
      <c r="E96" s="44"/>
      <c r="F96" s="18" t="s">
        <v>6</v>
      </c>
      <c r="G96" s="12">
        <f>I96+J96+K96+L96</f>
        <v>115180327.91</v>
      </c>
      <c r="H96" s="12">
        <f>H16+H10+H53+H60+H66</f>
        <v>0</v>
      </c>
      <c r="I96" s="12">
        <f>I16+I10+I53+I60+I66</f>
        <v>1141853</v>
      </c>
      <c r="J96" s="12">
        <f>J16+J10+J53+J60</f>
        <v>108602063</v>
      </c>
      <c r="K96" s="9">
        <f>K28+K34+K46+K60+K84</f>
        <v>5132522.1100000003</v>
      </c>
      <c r="L96" s="12">
        <f>L16+L10+L53+L60</f>
        <v>303889.8</v>
      </c>
      <c r="M96" s="12" t="s">
        <v>39</v>
      </c>
      <c r="N96" s="4"/>
      <c r="O96" s="6">
        <f t="shared" si="6"/>
        <v>115180327.91</v>
      </c>
      <c r="P96" s="1"/>
      <c r="Q96" s="1"/>
      <c r="R96" s="1"/>
      <c r="S96" s="1"/>
      <c r="T96" s="1"/>
    </row>
    <row r="97" spans="1:20" s="2" customFormat="1" ht="23.4" customHeight="1" x14ac:dyDescent="0.25">
      <c r="A97" s="44"/>
      <c r="B97" s="44"/>
      <c r="C97" s="44"/>
      <c r="D97" s="44"/>
      <c r="E97" s="44"/>
      <c r="F97" s="18" t="s">
        <v>10</v>
      </c>
      <c r="G97" s="12">
        <f>H97+I97+J97+K97+L97+M97</f>
        <v>14459604.25</v>
      </c>
      <c r="H97" s="12">
        <f>H54+H11+H17+H61+H67</f>
        <v>1716401</v>
      </c>
      <c r="I97" s="12">
        <f>I54+I11+I17+I61+I67</f>
        <v>1137203.33</v>
      </c>
      <c r="J97" s="12">
        <f>J54+J11+J17+J61+J67+J24</f>
        <v>4686000</v>
      </c>
      <c r="K97" s="9">
        <f>K61+K67+K73+K79+K85+K91</f>
        <v>5819999.9199999999</v>
      </c>
      <c r="L97" s="12">
        <f>L64</f>
        <v>550000</v>
      </c>
      <c r="M97" s="12">
        <f>M64</f>
        <v>550000</v>
      </c>
      <c r="N97" s="4"/>
      <c r="O97" s="6">
        <f t="shared" si="6"/>
        <v>14459604.25</v>
      </c>
      <c r="P97" s="1"/>
      <c r="Q97" s="1"/>
      <c r="R97" s="1"/>
      <c r="S97" s="1"/>
      <c r="T97" s="1"/>
    </row>
    <row r="98" spans="1:20" s="2" customFormat="1" ht="23.4" customHeight="1" x14ac:dyDescent="0.25">
      <c r="A98" s="44"/>
      <c r="B98" s="44"/>
      <c r="C98" s="44"/>
      <c r="D98" s="44"/>
      <c r="E98" s="44"/>
      <c r="F98" s="18" t="s">
        <v>12</v>
      </c>
      <c r="G98" s="12" t="s">
        <v>39</v>
      </c>
      <c r="H98" s="12">
        <f>H2+H12</f>
        <v>0</v>
      </c>
      <c r="I98" s="12">
        <f>I2+I12</f>
        <v>0</v>
      </c>
      <c r="J98" s="12">
        <f t="shared" ref="J98:L98" si="8">J2+J12</f>
        <v>0</v>
      </c>
      <c r="K98" s="9">
        <f t="shared" si="8"/>
        <v>0</v>
      </c>
      <c r="L98" s="12">
        <f t="shared" si="8"/>
        <v>0</v>
      </c>
      <c r="M98" s="12">
        <v>0</v>
      </c>
      <c r="N98" s="4"/>
      <c r="O98" s="6">
        <f t="shared" si="6"/>
        <v>0</v>
      </c>
      <c r="P98" s="1"/>
      <c r="Q98" s="1"/>
      <c r="R98" s="1"/>
      <c r="S98" s="1"/>
      <c r="T98" s="1"/>
    </row>
    <row r="99" spans="1:20" s="2" customFormat="1" ht="23.4" customHeight="1" x14ac:dyDescent="0.25">
      <c r="A99" s="44"/>
      <c r="B99" s="44"/>
      <c r="C99" s="44"/>
      <c r="D99" s="44"/>
      <c r="E99" s="44"/>
      <c r="F99" s="18" t="s">
        <v>7</v>
      </c>
      <c r="G99" s="12">
        <f>G56+G13</f>
        <v>0</v>
      </c>
      <c r="H99" s="12">
        <f>H56+H13</f>
        <v>0</v>
      </c>
      <c r="I99" s="12">
        <f>I56+I13</f>
        <v>0</v>
      </c>
      <c r="J99" s="12">
        <f t="shared" ref="J99:M99" si="9">J56+J13</f>
        <v>0</v>
      </c>
      <c r="K99" s="9">
        <f t="shared" si="9"/>
        <v>0</v>
      </c>
      <c r="L99" s="12">
        <f t="shared" si="9"/>
        <v>0</v>
      </c>
      <c r="M99" s="12">
        <f t="shared" si="9"/>
        <v>0</v>
      </c>
      <c r="N99" s="5"/>
      <c r="O99" s="6">
        <f t="shared" si="6"/>
        <v>0</v>
      </c>
      <c r="P99" s="1"/>
      <c r="Q99" s="1"/>
      <c r="R99" s="1"/>
      <c r="S99" s="1"/>
      <c r="T99" s="1"/>
    </row>
    <row r="100" spans="1:20" x14ac:dyDescent="0.25">
      <c r="G100" s="19"/>
    </row>
    <row r="105" spans="1:20" x14ac:dyDescent="0.25">
      <c r="G105" s="14"/>
      <c r="H105" s="14"/>
      <c r="I105" s="14"/>
    </row>
    <row r="106" spans="1:20" x14ac:dyDescent="0.25">
      <c r="G106" s="14"/>
      <c r="H106" s="14"/>
      <c r="I106" s="14"/>
    </row>
    <row r="107" spans="1:20" ht="13.8" x14ac:dyDescent="0.25">
      <c r="G107" s="14"/>
      <c r="H107" s="15"/>
      <c r="I107" s="14"/>
    </row>
    <row r="108" spans="1:20" ht="13.8" x14ac:dyDescent="0.25">
      <c r="G108" s="14"/>
      <c r="H108" s="16"/>
      <c r="I108" s="14"/>
    </row>
    <row r="109" spans="1:20" ht="13.8" x14ac:dyDescent="0.25">
      <c r="G109" s="14"/>
      <c r="H109" s="16"/>
      <c r="I109" s="14"/>
    </row>
    <row r="110" spans="1:20" ht="13.8" x14ac:dyDescent="0.25">
      <c r="G110" s="14"/>
      <c r="H110" s="16"/>
      <c r="I110" s="14"/>
    </row>
    <row r="111" spans="1:20" ht="13.8" x14ac:dyDescent="0.25">
      <c r="G111" s="14"/>
      <c r="H111" s="16"/>
      <c r="I111" s="14"/>
    </row>
    <row r="112" spans="1:20" x14ac:dyDescent="0.25">
      <c r="G112" s="14"/>
      <c r="H112" s="14"/>
      <c r="I112" s="14"/>
    </row>
    <row r="113" spans="7:9" x14ac:dyDescent="0.25">
      <c r="G113" s="14"/>
      <c r="H113" s="14"/>
      <c r="I113" s="14"/>
    </row>
    <row r="114" spans="7:9" x14ac:dyDescent="0.25">
      <c r="G114" s="14"/>
      <c r="H114" s="14"/>
      <c r="I114" s="14"/>
    </row>
    <row r="115" spans="7:9" x14ac:dyDescent="0.25">
      <c r="G115" s="14"/>
      <c r="H115" s="14"/>
      <c r="I115" s="14"/>
    </row>
    <row r="116" spans="7:9" x14ac:dyDescent="0.25">
      <c r="G116" s="14"/>
      <c r="H116" s="14"/>
      <c r="I116" s="14"/>
    </row>
    <row r="117" spans="7:9" x14ac:dyDescent="0.25">
      <c r="G117" s="14"/>
      <c r="H117" s="14"/>
      <c r="I117" s="14"/>
    </row>
  </sheetData>
  <mergeCells count="98">
    <mergeCell ref="B82:B87"/>
    <mergeCell ref="C82:C87"/>
    <mergeCell ref="D82:D87"/>
    <mergeCell ref="E82:E87"/>
    <mergeCell ref="N82:N87"/>
    <mergeCell ref="N26:N31"/>
    <mergeCell ref="A38:A43"/>
    <mergeCell ref="B38:B43"/>
    <mergeCell ref="C38:C43"/>
    <mergeCell ref="D38:D43"/>
    <mergeCell ref="E38:E43"/>
    <mergeCell ref="N38:N43"/>
    <mergeCell ref="A26:A31"/>
    <mergeCell ref="B26:B31"/>
    <mergeCell ref="C26:C31"/>
    <mergeCell ref="D26:D31"/>
    <mergeCell ref="E26:E31"/>
    <mergeCell ref="A32:A37"/>
    <mergeCell ref="B32:B37"/>
    <mergeCell ref="C32:C37"/>
    <mergeCell ref="D32:D37"/>
    <mergeCell ref="N20:N25"/>
    <mergeCell ref="A20:A25"/>
    <mergeCell ref="B20:B25"/>
    <mergeCell ref="C20:C25"/>
    <mergeCell ref="D20:D25"/>
    <mergeCell ref="E20:E25"/>
    <mergeCell ref="N8:N13"/>
    <mergeCell ref="A1:N1"/>
    <mergeCell ref="M2:N2"/>
    <mergeCell ref="E8:E13"/>
    <mergeCell ref="D5:D6"/>
    <mergeCell ref="E5:E6"/>
    <mergeCell ref="N5:N6"/>
    <mergeCell ref="A7:M7"/>
    <mergeCell ref="C5:C6"/>
    <mergeCell ref="A3:N3"/>
    <mergeCell ref="G5:M5"/>
    <mergeCell ref="A5:A6"/>
    <mergeCell ref="F5:F6"/>
    <mergeCell ref="E58:E63"/>
    <mergeCell ref="A94:E99"/>
    <mergeCell ref="A8:A13"/>
    <mergeCell ref="C8:C13"/>
    <mergeCell ref="E14:E19"/>
    <mergeCell ref="A51:A56"/>
    <mergeCell ref="B8:B13"/>
    <mergeCell ref="A14:A19"/>
    <mergeCell ref="B14:B19"/>
    <mergeCell ref="C14:C19"/>
    <mergeCell ref="D14:D19"/>
    <mergeCell ref="E51:E56"/>
    <mergeCell ref="A50:N50"/>
    <mergeCell ref="A57:N57"/>
    <mergeCell ref="B51:B56"/>
    <mergeCell ref="N14:N19"/>
    <mergeCell ref="N58:N63"/>
    <mergeCell ref="N64:N69"/>
    <mergeCell ref="C51:C56"/>
    <mergeCell ref="B5:B6"/>
    <mergeCell ref="A64:A69"/>
    <mergeCell ref="B64:B69"/>
    <mergeCell ref="C64:C69"/>
    <mergeCell ref="D64:D69"/>
    <mergeCell ref="E64:E69"/>
    <mergeCell ref="N51:N56"/>
    <mergeCell ref="D8:D13"/>
    <mergeCell ref="D51:D56"/>
    <mergeCell ref="A58:A63"/>
    <mergeCell ref="B58:B63"/>
    <mergeCell ref="C58:C63"/>
    <mergeCell ref="D58:D63"/>
    <mergeCell ref="A70:A75"/>
    <mergeCell ref="B70:B75"/>
    <mergeCell ref="C70:C75"/>
    <mergeCell ref="D70:D75"/>
    <mergeCell ref="E70:E75"/>
    <mergeCell ref="C76:C81"/>
    <mergeCell ref="D76:D81"/>
    <mergeCell ref="E76:E81"/>
    <mergeCell ref="N70:N75"/>
    <mergeCell ref="N76:N81"/>
    <mergeCell ref="N88:N93"/>
    <mergeCell ref="N32:N37"/>
    <mergeCell ref="A44:A49"/>
    <mergeCell ref="B44:B49"/>
    <mergeCell ref="C44:C49"/>
    <mergeCell ref="D44:D49"/>
    <mergeCell ref="E44:E49"/>
    <mergeCell ref="N44:N49"/>
    <mergeCell ref="E32:E37"/>
    <mergeCell ref="A88:A93"/>
    <mergeCell ref="B88:B93"/>
    <mergeCell ref="C88:C93"/>
    <mergeCell ref="D88:D93"/>
    <mergeCell ref="E88:E93"/>
    <mergeCell ref="A76:A81"/>
    <mergeCell ref="B76:B81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47" fitToHeight="2" orientation="landscape" r:id="rId1"/>
  <headerFooter alignWithMargins="0"/>
  <rowBreaks count="1" manualBreakCount="1">
    <brk id="9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2023-12-01T13:50:26Z</cp:lastPrinted>
  <dcterms:created xsi:type="dcterms:W3CDTF">2012-11-09T11:40:25Z</dcterms:created>
  <dcterms:modified xsi:type="dcterms:W3CDTF">2023-12-05T12:43:19Z</dcterms:modified>
</cp:coreProperties>
</file>