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Лист1!$A$1:$N$57</definedName>
  </definedNames>
  <calcPr calcId="125725"/>
</workbook>
</file>

<file path=xl/calcChain.xml><?xml version="1.0" encoding="utf-8"?>
<calcChain xmlns="http://schemas.openxmlformats.org/spreadsheetml/2006/main">
  <c r="G53" i="1"/>
  <c r="L53"/>
  <c r="K53"/>
  <c r="L34"/>
  <c r="K34"/>
  <c r="K35"/>
  <c r="K55"/>
  <c r="K54"/>
  <c r="K46"/>
  <c r="K40"/>
  <c r="G46"/>
  <c r="G49"/>
  <c r="M49"/>
  <c r="L49" s="1"/>
  <c r="G51"/>
  <c r="G50"/>
  <c r="J52" l="1"/>
  <c r="G55" l="1"/>
  <c r="L55"/>
  <c r="G43"/>
  <c r="M55"/>
  <c r="M52"/>
  <c r="L40"/>
  <c r="K52"/>
  <c r="L52" l="1"/>
  <c r="G52" s="1"/>
  <c r="G40"/>
  <c r="J34"/>
  <c r="J55"/>
  <c r="G24" l="1"/>
  <c r="G25" l="1"/>
  <c r="G23"/>
  <c r="G22"/>
  <c r="G21"/>
  <c r="L20"/>
  <c r="K20"/>
  <c r="H20"/>
  <c r="G20"/>
  <c r="J36"/>
  <c r="J40"/>
  <c r="I43"/>
  <c r="G36" l="1"/>
  <c r="G45"/>
  <c r="G44"/>
  <c r="G41"/>
  <c r="G39"/>
  <c r="G38"/>
  <c r="G37"/>
  <c r="G35"/>
  <c r="H40"/>
  <c r="I57" l="1"/>
  <c r="I56"/>
  <c r="I55"/>
  <c r="I54"/>
  <c r="I53"/>
  <c r="H55"/>
  <c r="H54"/>
  <c r="M34"/>
  <c r="I34"/>
  <c r="G34" s="1"/>
  <c r="H34"/>
  <c r="J53" l="1"/>
  <c r="M53"/>
  <c r="J54"/>
  <c r="L54"/>
  <c r="G54" s="1"/>
  <c r="J56"/>
  <c r="K56"/>
  <c r="L56"/>
  <c r="J57"/>
  <c r="K57"/>
  <c r="L57"/>
  <c r="M57"/>
  <c r="H57"/>
  <c r="H56"/>
  <c r="H53"/>
  <c r="L27"/>
  <c r="L14"/>
  <c r="L8"/>
  <c r="M40" l="1"/>
  <c r="I8" l="1"/>
  <c r="J8"/>
  <c r="K8"/>
  <c r="K14"/>
  <c r="G19"/>
  <c r="G18"/>
  <c r="G16"/>
  <c r="G15"/>
  <c r="H14"/>
  <c r="J27"/>
  <c r="G13"/>
  <c r="G9"/>
  <c r="H8"/>
  <c r="G28"/>
  <c r="G32"/>
  <c r="G57" s="1"/>
  <c r="G31"/>
  <c r="I27"/>
  <c r="H27"/>
  <c r="H52" s="1"/>
  <c r="O56"/>
  <c r="O53"/>
  <c r="I52" l="1"/>
  <c r="O57"/>
  <c r="O55"/>
  <c r="O52" l="1"/>
  <c r="O54"/>
</calcChain>
</file>

<file path=xl/sharedStrings.xml><?xml version="1.0" encoding="utf-8"?>
<sst xmlns="http://schemas.openxmlformats.org/spreadsheetml/2006/main" count="146" uniqueCount="52">
  <si>
    <t>№ п/п</t>
  </si>
  <si>
    <t>Наименование мероприятия</t>
  </si>
  <si>
    <t>Источники финансирования</t>
  </si>
  <si>
    <t>Всего</t>
  </si>
  <si>
    <t>Всего:</t>
  </si>
  <si>
    <t>Федеральный бюджет</t>
  </si>
  <si>
    <t>Областной бюджет</t>
  </si>
  <si>
    <t>Внебюджетные источники</t>
  </si>
  <si>
    <t>Исполнители</t>
  </si>
  <si>
    <t>Срок начала/ окончания работ</t>
  </si>
  <si>
    <t>Районный бюджет</t>
  </si>
  <si>
    <t>Бюджет поселения</t>
  </si>
  <si>
    <t>Бюджет поселений</t>
  </si>
  <si>
    <t>Объёмы финансирования, руб.</t>
  </si>
  <si>
    <t xml:space="preserve">Управление образования администрация МО "Устьянский муниципальный район", </t>
  </si>
  <si>
    <t>Соисполнители</t>
  </si>
  <si>
    <t>Ожидаемый  результат</t>
  </si>
  <si>
    <t>2. Обспечение строительства объектов спортивной направленности</t>
  </si>
  <si>
    <t xml:space="preserve">Итого по Программе </t>
  </si>
  <si>
    <t>1.1.</t>
  </si>
  <si>
    <t>1.2.</t>
  </si>
  <si>
    <t>2.1.</t>
  </si>
  <si>
    <t>1. Обеспечение строительства объектов социальной направленности</t>
  </si>
  <si>
    <t>Приложение № 1</t>
  </si>
  <si>
    <t xml:space="preserve"> Проектирование, экспертиза и строительство лыжно-биатлонного центра в д. Малиновка (2 этап)</t>
  </si>
  <si>
    <t>3. Обспечение мероприятий по переселению граждан из аварийного жилищного фонда.</t>
  </si>
  <si>
    <t>3.1.</t>
  </si>
  <si>
    <t>Приобретение помещений в многоквартирных жилых домах для переселения граждан из аварийного жилищного фонда.</t>
  </si>
  <si>
    <t xml:space="preserve"> Строительство здания спортзала  МБОУ "Октябрьская средняя общеобразовательная школа № 1"</t>
  </si>
  <si>
    <t xml:space="preserve"> Разработка проектно-сметной документации на строительство Дома детского и молодежного творчества в п.Октябрьский</t>
  </si>
  <si>
    <t>Увеличение количества объектов для обеспечения права населения в качественном физическом образовании детей 1объект на 807 мест</t>
  </si>
  <si>
    <t>Получение проектно -сметной документации на 1 объект</t>
  </si>
  <si>
    <t>Увеличение количества объектов спортивной направленности. Строительство 1 сооружения</t>
  </si>
  <si>
    <t>2020г./2025г.</t>
  </si>
  <si>
    <t>2020 г./2025г.</t>
  </si>
  <si>
    <t>2020 год/2025 год</t>
  </si>
  <si>
    <t>3.2.</t>
  </si>
  <si>
    <t>Мероприятия в области переселения граждан из аварийного жилищного фонда</t>
  </si>
  <si>
    <t>Перечень мероприятий по программе "Социальное строительство и обеспечение качественным, доступным жильеми услугами жилищно-коммунального хозяйства населения Устьянского района"</t>
  </si>
  <si>
    <t>Приобретение помещений в многоквартирных жилых домах для переселения граждан из аварийного жилищного фонда - 84кв. Предоставление дополнительных мер поддержки по обеспечению жилыми помещениями в форме субсидии</t>
  </si>
  <si>
    <t>Получение положит.закл-я на обоснов-е инвестиций 6шт, разработка квартирограмм 1 шт, разработка докум.тер-го планир-я для проект-я под строительство 3 шт., заключение спец.орг-и  231 ед., получение технич.док-и 255 ед., получение оценки стоим. жил. пом-й 91 ед.</t>
  </si>
  <si>
    <t>1.3.</t>
  </si>
  <si>
    <t>Субсидия на корректировку проектно-сметной и рабочей документации для строительства по объекту "Спортивный зал МБОУ "ОСОШ №1"</t>
  </si>
  <si>
    <t>Получение откорректированной проектно-сметной документации на 1 объект</t>
  </si>
  <si>
    <t>-</t>
  </si>
  <si>
    <t>к Программе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</t>
  </si>
  <si>
    <t>Управление строительства и инфраструктуры администрации МО «Устьянский муниципальный район» / Администрация Устьянского муниципального района Архангельской области в лице отдела архитектуры и строительства/ Администрация Устьянского муниципального округа Архангельской области в лице отдела архитектуры и строительства</t>
  </si>
  <si>
    <t>3.3.</t>
  </si>
  <si>
    <t>Администрация Устьянского муниципального округа Архангельской области в лице отдела архитектуры и строительства</t>
  </si>
  <si>
    <t>2023 год</t>
  </si>
  <si>
    <t>Проведение обследования всех МКД</t>
  </si>
  <si>
    <t>Проведение обследования МКД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</si>
</sst>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0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165" fontId="4" fillId="2" borderId="4" xfId="0" applyNumberFormat="1" applyFont="1" applyFill="1" applyBorder="1" applyAlignment="1">
      <alignment vertical="center" wrapText="1"/>
    </xf>
    <xf numFmtId="165" fontId="4" fillId="2" borderId="5" xfId="0" applyNumberFormat="1" applyFont="1" applyFill="1" applyBorder="1" applyAlignment="1">
      <alignment vertical="center" wrapText="1"/>
    </xf>
    <xf numFmtId="165" fontId="4" fillId="2" borderId="6" xfId="0" applyNumberFormat="1" applyFont="1" applyFill="1" applyBorder="1" applyAlignment="1">
      <alignment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horizontal="center" wrapText="1"/>
    </xf>
    <xf numFmtId="164" fontId="7" fillId="2" borderId="1" xfId="1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center" wrapText="1"/>
    </xf>
    <xf numFmtId="0" fontId="0" fillId="0" borderId="0" xfId="0" applyFont="1"/>
    <xf numFmtId="164" fontId="7" fillId="0" borderId="1" xfId="1" applyFont="1" applyFill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0" fontId="0" fillId="0" borderId="0" xfId="0" applyFont="1" applyBorder="1"/>
    <xf numFmtId="164" fontId="7" fillId="0" borderId="0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9" fillId="0" borderId="0" xfId="0" applyFont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5"/>
  <sheetViews>
    <sheetView tabSelected="1" view="pageBreakPreview" zoomScale="80" zoomScaleNormal="75" zoomScaleSheetLayoutView="80" zoomScalePageLayoutView="75" workbookViewId="0">
      <pane ySplit="6" topLeftCell="A34" activePane="bottomLeft" state="frozen"/>
      <selection pane="bottomLeft" activeCell="B34" sqref="B34:B39"/>
    </sheetView>
  </sheetViews>
  <sheetFormatPr defaultRowHeight="12.75"/>
  <cols>
    <col min="1" max="1" width="8.5703125" style="11" customWidth="1"/>
    <col min="2" max="3" width="29.85546875" style="11" customWidth="1"/>
    <col min="4" max="4" width="16.28515625" style="11" customWidth="1"/>
    <col min="5" max="5" width="15.85546875" style="11" customWidth="1"/>
    <col min="6" max="6" width="23.28515625" style="11" customWidth="1"/>
    <col min="7" max="7" width="21.28515625" style="11" customWidth="1"/>
    <col min="8" max="8" width="17" style="11" bestFit="1" customWidth="1"/>
    <col min="9" max="9" width="19.5703125" style="11" customWidth="1"/>
    <col min="10" max="10" width="22.28515625" style="11" customWidth="1"/>
    <col min="11" max="12" width="19.140625" style="11" customWidth="1"/>
    <col min="13" max="13" width="17.5703125" style="11" customWidth="1"/>
    <col min="14" max="14" width="24.28515625" style="11" customWidth="1"/>
    <col min="15" max="15" width="23.140625" style="11" customWidth="1"/>
    <col min="16" max="16" width="24.7109375" style="11" customWidth="1"/>
    <col min="17" max="16384" width="9.140625" style="11"/>
  </cols>
  <sheetData>
    <row r="1" spans="1:20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20" ht="58.5" customHeight="1">
      <c r="M2" s="29" t="s">
        <v>45</v>
      </c>
      <c r="N2" s="29"/>
      <c r="O2" s="7"/>
      <c r="P2" s="7"/>
    </row>
    <row r="3" spans="1:20" ht="48.75" customHeight="1">
      <c r="A3" s="34" t="s">
        <v>38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7"/>
      <c r="P3" s="7"/>
    </row>
    <row r="4" spans="1:20" ht="12.75" customHeight="1">
      <c r="M4" s="8"/>
      <c r="N4" s="8"/>
      <c r="O4" s="7"/>
      <c r="P4" s="7"/>
    </row>
    <row r="5" spans="1:20" s="2" customFormat="1" ht="51" customHeight="1">
      <c r="A5" s="32" t="s">
        <v>0</v>
      </c>
      <c r="B5" s="32" t="s">
        <v>1</v>
      </c>
      <c r="C5" s="32" t="s">
        <v>8</v>
      </c>
      <c r="D5" s="30" t="s">
        <v>15</v>
      </c>
      <c r="E5" s="32" t="s">
        <v>9</v>
      </c>
      <c r="F5" s="32" t="s">
        <v>2</v>
      </c>
      <c r="G5" s="32" t="s">
        <v>13</v>
      </c>
      <c r="H5" s="32"/>
      <c r="I5" s="32"/>
      <c r="J5" s="32"/>
      <c r="K5" s="32"/>
      <c r="L5" s="32"/>
      <c r="M5" s="32"/>
      <c r="N5" s="32" t="s">
        <v>16</v>
      </c>
      <c r="O5" s="1"/>
      <c r="P5" s="1"/>
      <c r="Q5" s="1"/>
      <c r="R5" s="1"/>
      <c r="S5" s="1"/>
      <c r="T5" s="1"/>
    </row>
    <row r="6" spans="1:20" s="2" customFormat="1">
      <c r="A6" s="32"/>
      <c r="B6" s="32"/>
      <c r="C6" s="32"/>
      <c r="D6" s="31"/>
      <c r="E6" s="32"/>
      <c r="F6" s="32"/>
      <c r="G6" s="18" t="s">
        <v>3</v>
      </c>
      <c r="H6" s="18">
        <v>2020</v>
      </c>
      <c r="I6" s="18">
        <v>2021</v>
      </c>
      <c r="J6" s="18">
        <v>2022</v>
      </c>
      <c r="K6" s="18">
        <v>2023</v>
      </c>
      <c r="L6" s="18">
        <v>2024</v>
      </c>
      <c r="M6" s="18">
        <v>2025</v>
      </c>
      <c r="N6" s="32"/>
      <c r="O6" s="1"/>
      <c r="P6" s="1"/>
      <c r="Q6" s="1"/>
      <c r="R6" s="1"/>
      <c r="S6" s="1"/>
      <c r="T6" s="1"/>
    </row>
    <row r="7" spans="1:20" s="2" customFormat="1" ht="27" customHeight="1">
      <c r="A7" s="33" t="s">
        <v>22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18"/>
      <c r="O7" s="1"/>
      <c r="P7" s="1"/>
      <c r="Q7" s="1"/>
      <c r="R7" s="1"/>
      <c r="S7" s="1"/>
      <c r="T7" s="1"/>
    </row>
    <row r="8" spans="1:20" s="2" customFormat="1" ht="21.75" customHeight="1">
      <c r="A8" s="22" t="s">
        <v>19</v>
      </c>
      <c r="B8" s="23" t="s">
        <v>28</v>
      </c>
      <c r="C8" s="24" t="s">
        <v>46</v>
      </c>
      <c r="D8" s="22" t="s">
        <v>14</v>
      </c>
      <c r="E8" s="22" t="s">
        <v>33</v>
      </c>
      <c r="F8" s="17" t="s">
        <v>4</v>
      </c>
      <c r="G8" s="9" t="s">
        <v>44</v>
      </c>
      <c r="H8" s="9">
        <f t="shared" ref="H8:L8" si="0">H9+H10+H11+H12+H13</f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 t="s">
        <v>44</v>
      </c>
      <c r="N8" s="22" t="s">
        <v>30</v>
      </c>
      <c r="O8" s="1"/>
      <c r="P8" s="1"/>
      <c r="Q8" s="1"/>
      <c r="R8" s="1"/>
      <c r="S8" s="1"/>
      <c r="T8" s="1"/>
    </row>
    <row r="9" spans="1:20" s="2" customFormat="1" ht="21.75" customHeight="1">
      <c r="A9" s="22"/>
      <c r="B9" s="22"/>
      <c r="C9" s="24"/>
      <c r="D9" s="22"/>
      <c r="E9" s="22"/>
      <c r="F9" s="17" t="s">
        <v>5</v>
      </c>
      <c r="G9" s="10">
        <f>H9+I9+M9</f>
        <v>0</v>
      </c>
      <c r="H9" s="10">
        <v>0</v>
      </c>
      <c r="I9" s="10">
        <v>0</v>
      </c>
      <c r="J9" s="10"/>
      <c r="K9" s="10"/>
      <c r="L9" s="10">
        <v>0</v>
      </c>
      <c r="M9" s="10">
        <v>0</v>
      </c>
      <c r="N9" s="22"/>
      <c r="O9" s="1"/>
      <c r="P9" s="1"/>
      <c r="Q9" s="1"/>
      <c r="R9" s="1"/>
      <c r="S9" s="1"/>
      <c r="T9" s="1"/>
    </row>
    <row r="10" spans="1:20" s="2" customFormat="1" ht="21.75" customHeight="1">
      <c r="A10" s="22"/>
      <c r="B10" s="22"/>
      <c r="C10" s="24"/>
      <c r="D10" s="22"/>
      <c r="E10" s="22"/>
      <c r="F10" s="17" t="s">
        <v>6</v>
      </c>
      <c r="G10" s="10" t="s">
        <v>44</v>
      </c>
      <c r="H10" s="10"/>
      <c r="I10" s="10"/>
      <c r="J10" s="10"/>
      <c r="K10" s="10"/>
      <c r="L10" s="10"/>
      <c r="M10" s="10" t="s">
        <v>44</v>
      </c>
      <c r="N10" s="22"/>
      <c r="O10" s="1"/>
      <c r="P10" s="1"/>
      <c r="Q10" s="1"/>
      <c r="R10" s="1"/>
      <c r="S10" s="1"/>
      <c r="T10" s="1"/>
    </row>
    <row r="11" spans="1:20" s="2" customFormat="1" ht="21.75" customHeight="1">
      <c r="A11" s="22"/>
      <c r="B11" s="22"/>
      <c r="C11" s="24"/>
      <c r="D11" s="22"/>
      <c r="E11" s="22"/>
      <c r="F11" s="17" t="s">
        <v>10</v>
      </c>
      <c r="G11" s="10" t="s">
        <v>44</v>
      </c>
      <c r="H11" s="10"/>
      <c r="I11" s="10"/>
      <c r="J11" s="10"/>
      <c r="K11" s="10"/>
      <c r="L11" s="10"/>
      <c r="M11" s="10" t="s">
        <v>44</v>
      </c>
      <c r="N11" s="22"/>
      <c r="O11" s="1"/>
      <c r="P11" s="1"/>
      <c r="Q11" s="1"/>
      <c r="R11" s="1"/>
      <c r="S11" s="1"/>
      <c r="T11" s="1"/>
    </row>
    <row r="12" spans="1:20" s="2" customFormat="1" ht="21.75" customHeight="1">
      <c r="A12" s="22"/>
      <c r="B12" s="22"/>
      <c r="C12" s="24"/>
      <c r="D12" s="22"/>
      <c r="E12" s="22"/>
      <c r="F12" s="17" t="s">
        <v>12</v>
      </c>
      <c r="G12" s="10" t="s">
        <v>44</v>
      </c>
      <c r="H12" s="10">
        <v>0</v>
      </c>
      <c r="I12" s="10">
        <v>0</v>
      </c>
      <c r="J12" s="10"/>
      <c r="K12" s="10"/>
      <c r="L12" s="10">
        <v>0</v>
      </c>
      <c r="M12" s="10">
        <v>0</v>
      </c>
      <c r="N12" s="22"/>
      <c r="O12" s="1"/>
      <c r="P12" s="1"/>
      <c r="Q12" s="1"/>
      <c r="R12" s="1"/>
      <c r="S12" s="1"/>
      <c r="T12" s="1"/>
    </row>
    <row r="13" spans="1:20" s="2" customFormat="1" ht="29.25" customHeight="1">
      <c r="A13" s="22"/>
      <c r="B13" s="22"/>
      <c r="C13" s="24"/>
      <c r="D13" s="22"/>
      <c r="E13" s="22"/>
      <c r="F13" s="17" t="s">
        <v>7</v>
      </c>
      <c r="G13" s="10">
        <f>H13+I13+M13</f>
        <v>0</v>
      </c>
      <c r="H13" s="10">
        <v>0</v>
      </c>
      <c r="I13" s="10">
        <v>0</v>
      </c>
      <c r="J13" s="10"/>
      <c r="K13" s="10"/>
      <c r="L13" s="10">
        <v>0</v>
      </c>
      <c r="M13" s="10">
        <v>0</v>
      </c>
      <c r="N13" s="22"/>
      <c r="O13" s="1"/>
      <c r="P13" s="1"/>
      <c r="Q13" s="1"/>
      <c r="R13" s="1"/>
      <c r="S13" s="1"/>
      <c r="T13" s="1"/>
    </row>
    <row r="14" spans="1:20" s="2" customFormat="1" ht="21.75" customHeight="1">
      <c r="A14" s="23" t="s">
        <v>20</v>
      </c>
      <c r="B14" s="23" t="s">
        <v>29</v>
      </c>
      <c r="C14" s="24" t="s">
        <v>46</v>
      </c>
      <c r="D14" s="22" t="s">
        <v>14</v>
      </c>
      <c r="E14" s="25" t="s">
        <v>34</v>
      </c>
      <c r="F14" s="17" t="s">
        <v>4</v>
      </c>
      <c r="G14" s="9" t="s">
        <v>44</v>
      </c>
      <c r="H14" s="9">
        <f>H15+H16+H17+H18+H19</f>
        <v>0</v>
      </c>
      <c r="I14" s="9"/>
      <c r="J14" s="9"/>
      <c r="K14" s="9">
        <f>K15+K16+K17+K18+K19</f>
        <v>0</v>
      </c>
      <c r="L14" s="9">
        <f>L15+L16+L17+L18+L19</f>
        <v>0</v>
      </c>
      <c r="M14" s="9" t="s">
        <v>44</v>
      </c>
      <c r="N14" s="22" t="s">
        <v>31</v>
      </c>
      <c r="O14" s="1"/>
      <c r="P14" s="1"/>
      <c r="Q14" s="1"/>
      <c r="R14" s="1"/>
      <c r="S14" s="1"/>
      <c r="T14" s="1"/>
    </row>
    <row r="15" spans="1:20" s="2" customFormat="1" ht="21.75" customHeight="1">
      <c r="A15" s="22"/>
      <c r="B15" s="22"/>
      <c r="C15" s="24"/>
      <c r="D15" s="22"/>
      <c r="E15" s="26"/>
      <c r="F15" s="17" t="s">
        <v>5</v>
      </c>
      <c r="G15" s="10">
        <f>H15+I15+M15</f>
        <v>0</v>
      </c>
      <c r="H15" s="10">
        <v>0</v>
      </c>
      <c r="I15" s="10"/>
      <c r="J15" s="10"/>
      <c r="K15" s="10"/>
      <c r="L15" s="10"/>
      <c r="M15" s="10">
        <v>0</v>
      </c>
      <c r="N15" s="22"/>
      <c r="O15" s="1"/>
      <c r="P15" s="1"/>
      <c r="Q15" s="1"/>
      <c r="R15" s="1"/>
      <c r="S15" s="1"/>
      <c r="T15" s="1"/>
    </row>
    <row r="16" spans="1:20" s="2" customFormat="1" ht="21.75" customHeight="1">
      <c r="A16" s="22"/>
      <c r="B16" s="22"/>
      <c r="C16" s="24"/>
      <c r="D16" s="22"/>
      <c r="E16" s="26"/>
      <c r="F16" s="17" t="s">
        <v>6</v>
      </c>
      <c r="G16" s="10">
        <f>H16+I16+M16+J16+K16</f>
        <v>0</v>
      </c>
      <c r="H16" s="10"/>
      <c r="I16" s="10"/>
      <c r="J16" s="10"/>
      <c r="K16" s="10"/>
      <c r="L16" s="10"/>
      <c r="M16" s="10">
        <v>0</v>
      </c>
      <c r="N16" s="22"/>
      <c r="O16" s="1"/>
      <c r="P16" s="1"/>
      <c r="Q16" s="1"/>
      <c r="R16" s="1"/>
      <c r="S16" s="1"/>
      <c r="T16" s="1"/>
    </row>
    <row r="17" spans="1:20" s="2" customFormat="1" ht="21.75" customHeight="1">
      <c r="A17" s="22"/>
      <c r="B17" s="22"/>
      <c r="C17" s="24"/>
      <c r="D17" s="22"/>
      <c r="E17" s="26"/>
      <c r="F17" s="17" t="s">
        <v>10</v>
      </c>
      <c r="G17" s="10" t="s">
        <v>44</v>
      </c>
      <c r="H17" s="10">
        <v>0</v>
      </c>
      <c r="I17" s="10"/>
      <c r="J17" s="10"/>
      <c r="K17" s="10">
        <v>0</v>
      </c>
      <c r="L17" s="10">
        <v>0</v>
      </c>
      <c r="M17" s="10" t="s">
        <v>44</v>
      </c>
      <c r="N17" s="22"/>
      <c r="O17" s="1"/>
      <c r="P17" s="1"/>
      <c r="Q17" s="1"/>
      <c r="R17" s="1"/>
      <c r="S17" s="1"/>
      <c r="T17" s="1"/>
    </row>
    <row r="18" spans="1:20" s="2" customFormat="1" ht="21.75" customHeight="1">
      <c r="A18" s="22"/>
      <c r="B18" s="22"/>
      <c r="C18" s="24"/>
      <c r="D18" s="22"/>
      <c r="E18" s="26"/>
      <c r="F18" s="17" t="s">
        <v>12</v>
      </c>
      <c r="G18" s="10">
        <f>H18+I18+M18</f>
        <v>0</v>
      </c>
      <c r="H18" s="10">
        <v>0</v>
      </c>
      <c r="I18" s="10">
        <v>0</v>
      </c>
      <c r="J18" s="10"/>
      <c r="K18" s="10"/>
      <c r="L18" s="10"/>
      <c r="M18" s="10">
        <v>0</v>
      </c>
      <c r="N18" s="22"/>
      <c r="O18" s="1"/>
      <c r="P18" s="1"/>
      <c r="Q18" s="1"/>
      <c r="R18" s="1"/>
      <c r="S18" s="1"/>
      <c r="T18" s="1"/>
    </row>
    <row r="19" spans="1:20" s="2" customFormat="1" ht="33" customHeight="1">
      <c r="A19" s="22"/>
      <c r="B19" s="22"/>
      <c r="C19" s="24"/>
      <c r="D19" s="22"/>
      <c r="E19" s="27"/>
      <c r="F19" s="17" t="s">
        <v>7</v>
      </c>
      <c r="G19" s="10">
        <f>H19+I19+M19</f>
        <v>0</v>
      </c>
      <c r="H19" s="10">
        <v>0</v>
      </c>
      <c r="I19" s="10">
        <v>0</v>
      </c>
      <c r="J19" s="10"/>
      <c r="K19" s="10"/>
      <c r="L19" s="10"/>
      <c r="M19" s="10">
        <v>0</v>
      </c>
      <c r="N19" s="22"/>
      <c r="O19" s="1"/>
      <c r="P19" s="1"/>
      <c r="Q19" s="1"/>
      <c r="R19" s="1"/>
      <c r="S19" s="1"/>
      <c r="T19" s="1"/>
    </row>
    <row r="20" spans="1:20" s="2" customFormat="1" ht="21.75" customHeight="1">
      <c r="A20" s="23" t="s">
        <v>41</v>
      </c>
      <c r="B20" s="23" t="s">
        <v>42</v>
      </c>
      <c r="C20" s="24" t="s">
        <v>46</v>
      </c>
      <c r="D20" s="22" t="s">
        <v>14</v>
      </c>
      <c r="E20" s="25" t="s">
        <v>34</v>
      </c>
      <c r="F20" s="17" t="s">
        <v>4</v>
      </c>
      <c r="G20" s="9">
        <f>H20+I20+M20+J20+K20</f>
        <v>478000</v>
      </c>
      <c r="H20" s="9">
        <f>H21+H22+H23+H24+H25</f>
        <v>0</v>
      </c>
      <c r="I20" s="9"/>
      <c r="J20" s="9">
        <v>478000</v>
      </c>
      <c r="K20" s="9">
        <f>K21+K22+K23+K24+K25</f>
        <v>0</v>
      </c>
      <c r="L20" s="9">
        <f>L21+L22+L23+L24+L25</f>
        <v>0</v>
      </c>
      <c r="M20" s="10">
        <v>0</v>
      </c>
      <c r="N20" s="22" t="s">
        <v>43</v>
      </c>
      <c r="O20" s="1"/>
      <c r="P20" s="1"/>
      <c r="Q20" s="1"/>
      <c r="R20" s="1"/>
      <c r="S20" s="1"/>
      <c r="T20" s="1"/>
    </row>
    <row r="21" spans="1:20" s="2" customFormat="1" ht="21.75" customHeight="1">
      <c r="A21" s="22"/>
      <c r="B21" s="22"/>
      <c r="C21" s="24"/>
      <c r="D21" s="22"/>
      <c r="E21" s="26"/>
      <c r="F21" s="17" t="s">
        <v>5</v>
      </c>
      <c r="G21" s="10">
        <f>H21+I21+M21</f>
        <v>0</v>
      </c>
      <c r="H21" s="10">
        <v>0</v>
      </c>
      <c r="I21" s="10"/>
      <c r="J21" s="10"/>
      <c r="K21" s="10"/>
      <c r="L21" s="10"/>
      <c r="M21" s="10">
        <v>0</v>
      </c>
      <c r="N21" s="22"/>
      <c r="O21" s="1"/>
      <c r="P21" s="1"/>
      <c r="Q21" s="1"/>
      <c r="R21" s="1"/>
      <c r="S21" s="1"/>
      <c r="T21" s="1"/>
    </row>
    <row r="22" spans="1:20" s="2" customFormat="1" ht="21.75" customHeight="1">
      <c r="A22" s="22"/>
      <c r="B22" s="22"/>
      <c r="C22" s="24"/>
      <c r="D22" s="22"/>
      <c r="E22" s="26"/>
      <c r="F22" s="17" t="s">
        <v>6</v>
      </c>
      <c r="G22" s="10">
        <f>H22+I22+M22+J22+K22</f>
        <v>0</v>
      </c>
      <c r="H22" s="10"/>
      <c r="I22" s="10"/>
      <c r="J22" s="10"/>
      <c r="K22" s="10"/>
      <c r="L22" s="10"/>
      <c r="M22" s="10">
        <v>0</v>
      </c>
      <c r="N22" s="22"/>
      <c r="O22" s="1"/>
      <c r="P22" s="1"/>
      <c r="Q22" s="1"/>
      <c r="R22" s="1"/>
      <c r="S22" s="1"/>
      <c r="T22" s="1"/>
    </row>
    <row r="23" spans="1:20" s="2" customFormat="1" ht="21.75" customHeight="1">
      <c r="A23" s="22"/>
      <c r="B23" s="22"/>
      <c r="C23" s="24"/>
      <c r="D23" s="22"/>
      <c r="E23" s="26"/>
      <c r="F23" s="17" t="s">
        <v>10</v>
      </c>
      <c r="G23" s="10">
        <f>H23+I23+M23+J23+K23</f>
        <v>0</v>
      </c>
      <c r="H23" s="10">
        <v>0</v>
      </c>
      <c r="I23" s="10"/>
      <c r="J23" s="10"/>
      <c r="K23" s="10">
        <v>0</v>
      </c>
      <c r="L23" s="10">
        <v>0</v>
      </c>
      <c r="M23" s="10">
        <v>0</v>
      </c>
      <c r="N23" s="22"/>
      <c r="O23" s="1"/>
      <c r="P23" s="1"/>
      <c r="Q23" s="1"/>
      <c r="R23" s="1"/>
      <c r="S23" s="1"/>
      <c r="T23" s="1"/>
    </row>
    <row r="24" spans="1:20" s="2" customFormat="1" ht="21.75" customHeight="1">
      <c r="A24" s="22"/>
      <c r="B24" s="22"/>
      <c r="C24" s="24"/>
      <c r="D24" s="22"/>
      <c r="E24" s="26"/>
      <c r="F24" s="17" t="s">
        <v>12</v>
      </c>
      <c r="G24" s="10">
        <f>J24</f>
        <v>478000</v>
      </c>
      <c r="H24" s="10">
        <v>0</v>
      </c>
      <c r="I24" s="10">
        <v>0</v>
      </c>
      <c r="J24" s="10">
        <v>478000</v>
      </c>
      <c r="K24" s="10"/>
      <c r="L24" s="10"/>
      <c r="M24" s="10">
        <v>0</v>
      </c>
      <c r="N24" s="22"/>
      <c r="O24" s="1"/>
      <c r="P24" s="1"/>
      <c r="Q24" s="1"/>
      <c r="R24" s="1"/>
      <c r="S24" s="1"/>
      <c r="T24" s="1"/>
    </row>
    <row r="25" spans="1:20" s="2" customFormat="1" ht="29.25" customHeight="1">
      <c r="A25" s="22"/>
      <c r="B25" s="22"/>
      <c r="C25" s="24"/>
      <c r="D25" s="22"/>
      <c r="E25" s="27"/>
      <c r="F25" s="17" t="s">
        <v>7</v>
      </c>
      <c r="G25" s="10">
        <f>H25+I25+M25</f>
        <v>0</v>
      </c>
      <c r="H25" s="10">
        <v>0</v>
      </c>
      <c r="I25" s="10">
        <v>0</v>
      </c>
      <c r="J25" s="10"/>
      <c r="K25" s="10"/>
      <c r="L25" s="10"/>
      <c r="M25" s="10">
        <v>0</v>
      </c>
      <c r="N25" s="22"/>
      <c r="O25" s="1"/>
      <c r="P25" s="1"/>
      <c r="Q25" s="1"/>
      <c r="R25" s="1"/>
      <c r="S25" s="1"/>
      <c r="T25" s="1"/>
    </row>
    <row r="26" spans="1:20" s="2" customFormat="1" ht="21" customHeight="1">
      <c r="A26" s="35" t="s">
        <v>17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7"/>
      <c r="O26" s="1"/>
      <c r="P26" s="1"/>
      <c r="Q26" s="1"/>
      <c r="R26" s="1"/>
      <c r="S26" s="1"/>
      <c r="T26" s="1"/>
    </row>
    <row r="27" spans="1:20" s="2" customFormat="1" ht="12.75" customHeight="1">
      <c r="A27" s="22" t="s">
        <v>21</v>
      </c>
      <c r="B27" s="22" t="s">
        <v>24</v>
      </c>
      <c r="C27" s="24" t="s">
        <v>46</v>
      </c>
      <c r="D27" s="22" t="s">
        <v>14</v>
      </c>
      <c r="E27" s="22" t="s">
        <v>35</v>
      </c>
      <c r="F27" s="18" t="s">
        <v>4</v>
      </c>
      <c r="G27" s="9" t="s">
        <v>44</v>
      </c>
      <c r="H27" s="9">
        <f>SUM(H28:H32)</f>
        <v>0</v>
      </c>
      <c r="I27" s="9">
        <f>I28+I29+I30+I31+I32</f>
        <v>0</v>
      </c>
      <c r="J27" s="9">
        <f>J28+J29+J30+J31+J32</f>
        <v>0</v>
      </c>
      <c r="K27" s="9"/>
      <c r="L27" s="9">
        <f>L28+L29+L30+L31+L32</f>
        <v>0</v>
      </c>
      <c r="M27" s="9" t="s">
        <v>44</v>
      </c>
      <c r="N27" s="22" t="s">
        <v>32</v>
      </c>
      <c r="O27" s="1"/>
      <c r="P27" s="1"/>
      <c r="Q27" s="1"/>
      <c r="R27" s="1"/>
      <c r="S27" s="1"/>
      <c r="T27" s="1"/>
    </row>
    <row r="28" spans="1:20" s="2" customFormat="1" ht="25.5" customHeight="1">
      <c r="A28" s="22"/>
      <c r="B28" s="22"/>
      <c r="C28" s="24"/>
      <c r="D28" s="22"/>
      <c r="E28" s="22"/>
      <c r="F28" s="17" t="s">
        <v>5</v>
      </c>
      <c r="G28" s="10">
        <f>H28+I28+M28</f>
        <v>0</v>
      </c>
      <c r="H28" s="10"/>
      <c r="I28" s="10"/>
      <c r="J28" s="10"/>
      <c r="K28" s="10"/>
      <c r="L28" s="10"/>
      <c r="M28" s="10"/>
      <c r="N28" s="22"/>
      <c r="O28" s="1"/>
      <c r="P28" s="1"/>
      <c r="Q28" s="1"/>
      <c r="R28" s="1"/>
      <c r="S28" s="1"/>
      <c r="T28" s="1"/>
    </row>
    <row r="29" spans="1:20" s="2" customFormat="1" ht="15">
      <c r="A29" s="22"/>
      <c r="B29" s="22"/>
      <c r="C29" s="24"/>
      <c r="D29" s="22"/>
      <c r="E29" s="22"/>
      <c r="F29" s="17" t="s">
        <v>6</v>
      </c>
      <c r="G29" s="10" t="s">
        <v>44</v>
      </c>
      <c r="H29" s="10"/>
      <c r="I29" s="10"/>
      <c r="J29" s="10"/>
      <c r="K29" s="10"/>
      <c r="L29" s="10"/>
      <c r="M29" s="10" t="s">
        <v>44</v>
      </c>
      <c r="N29" s="22"/>
      <c r="O29" s="1"/>
      <c r="P29" s="1"/>
      <c r="Q29" s="1"/>
      <c r="R29" s="1"/>
      <c r="S29" s="1"/>
      <c r="T29" s="1"/>
    </row>
    <row r="30" spans="1:20" s="2" customFormat="1" ht="15">
      <c r="A30" s="22"/>
      <c r="B30" s="22"/>
      <c r="C30" s="24"/>
      <c r="D30" s="22"/>
      <c r="E30" s="22"/>
      <c r="F30" s="17" t="s">
        <v>10</v>
      </c>
      <c r="G30" s="10" t="s">
        <v>44</v>
      </c>
      <c r="H30" s="10"/>
      <c r="I30" s="10"/>
      <c r="J30" s="10"/>
      <c r="K30" s="10"/>
      <c r="L30" s="10"/>
      <c r="M30" s="10" t="s">
        <v>44</v>
      </c>
      <c r="N30" s="22"/>
      <c r="O30" s="1"/>
      <c r="P30" s="1"/>
      <c r="Q30" s="1"/>
      <c r="R30" s="1"/>
      <c r="S30" s="1"/>
      <c r="T30" s="1"/>
    </row>
    <row r="31" spans="1:20" s="2" customFormat="1" ht="15">
      <c r="A31" s="22"/>
      <c r="B31" s="22"/>
      <c r="C31" s="24"/>
      <c r="D31" s="22"/>
      <c r="E31" s="22"/>
      <c r="F31" s="17" t="s">
        <v>11</v>
      </c>
      <c r="G31" s="10">
        <f>H31+I31+M31</f>
        <v>0</v>
      </c>
      <c r="H31" s="10">
        <v>0</v>
      </c>
      <c r="I31" s="10">
        <v>0</v>
      </c>
      <c r="J31" s="10"/>
      <c r="K31" s="10"/>
      <c r="L31" s="10">
        <v>0</v>
      </c>
      <c r="M31" s="10">
        <v>0</v>
      </c>
      <c r="N31" s="22"/>
      <c r="O31" s="1"/>
      <c r="P31" s="1"/>
      <c r="Q31" s="1"/>
      <c r="R31" s="1"/>
      <c r="S31" s="1"/>
      <c r="T31" s="1"/>
    </row>
    <row r="32" spans="1:20" s="2" customFormat="1" ht="36" customHeight="1">
      <c r="A32" s="22"/>
      <c r="B32" s="22"/>
      <c r="C32" s="24"/>
      <c r="D32" s="22"/>
      <c r="E32" s="22"/>
      <c r="F32" s="17" t="s">
        <v>7</v>
      </c>
      <c r="G32" s="10">
        <f>H32+I32+M32</f>
        <v>0</v>
      </c>
      <c r="H32" s="10">
        <v>0</v>
      </c>
      <c r="I32" s="10">
        <v>0</v>
      </c>
      <c r="J32" s="10"/>
      <c r="K32" s="10"/>
      <c r="L32" s="10">
        <v>0</v>
      </c>
      <c r="M32" s="9">
        <v>0</v>
      </c>
      <c r="N32" s="22"/>
      <c r="O32" s="1"/>
      <c r="P32" s="1"/>
      <c r="Q32" s="1"/>
      <c r="R32" s="1"/>
      <c r="S32" s="1"/>
      <c r="T32" s="1"/>
    </row>
    <row r="33" spans="1:20" s="2" customFormat="1" ht="21" customHeight="1">
      <c r="A33" s="35" t="s">
        <v>25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7"/>
      <c r="O33" s="1"/>
      <c r="P33" s="1"/>
      <c r="Q33" s="1"/>
      <c r="R33" s="1"/>
      <c r="S33" s="1"/>
      <c r="T33" s="1"/>
    </row>
    <row r="34" spans="1:20" s="2" customFormat="1" ht="24.95" customHeight="1">
      <c r="A34" s="22" t="s">
        <v>26</v>
      </c>
      <c r="B34" s="22" t="s">
        <v>27</v>
      </c>
      <c r="C34" s="24" t="s">
        <v>46</v>
      </c>
      <c r="D34" s="22"/>
      <c r="E34" s="22" t="s">
        <v>35</v>
      </c>
      <c r="F34" s="18" t="s">
        <v>4</v>
      </c>
      <c r="G34" s="12">
        <f>H34+I34+J34+K34+L34</f>
        <v>240308522.20000002</v>
      </c>
      <c r="H34" s="12">
        <f>SUM(H35:H39)</f>
        <v>0</v>
      </c>
      <c r="I34" s="12">
        <f>I35+I36+I37+I38+I39</f>
        <v>1142996</v>
      </c>
      <c r="J34" s="12">
        <f>J36+J37</f>
        <v>108642063</v>
      </c>
      <c r="K34" s="12">
        <f>K35+K36+K37</f>
        <v>114545257.40000001</v>
      </c>
      <c r="L34" s="12">
        <f>L35+L36</f>
        <v>15978205.800000001</v>
      </c>
      <c r="M34" s="12">
        <f>M35+M36+M37</f>
        <v>0</v>
      </c>
      <c r="N34" s="22" t="s">
        <v>39</v>
      </c>
      <c r="O34" s="1"/>
      <c r="P34" s="1"/>
      <c r="Q34" s="1"/>
      <c r="R34" s="1"/>
      <c r="S34" s="1"/>
      <c r="T34" s="1"/>
    </row>
    <row r="35" spans="1:20" s="2" customFormat="1" ht="24.95" customHeight="1">
      <c r="A35" s="22"/>
      <c r="B35" s="22"/>
      <c r="C35" s="24"/>
      <c r="D35" s="22"/>
      <c r="E35" s="22"/>
      <c r="F35" s="17" t="s">
        <v>5</v>
      </c>
      <c r="G35" s="12">
        <f t="shared" ref="G35:G45" si="1">H35+I35+J35+K35+L35</f>
        <v>127916891.2</v>
      </c>
      <c r="H35" s="13"/>
      <c r="I35" s="13"/>
      <c r="J35" s="13"/>
      <c r="K35" s="13">
        <f>112242575.2</f>
        <v>112242575.2</v>
      </c>
      <c r="L35" s="13">
        <v>15674316</v>
      </c>
      <c r="M35" s="13"/>
      <c r="N35" s="22"/>
      <c r="O35" s="1"/>
      <c r="P35" s="1"/>
      <c r="Q35" s="1"/>
      <c r="R35" s="1"/>
      <c r="S35" s="1"/>
      <c r="T35" s="1"/>
    </row>
    <row r="36" spans="1:20" s="2" customFormat="1" ht="24.95" customHeight="1">
      <c r="A36" s="22"/>
      <c r="B36" s="22"/>
      <c r="C36" s="24"/>
      <c r="D36" s="22"/>
      <c r="E36" s="22"/>
      <c r="F36" s="17" t="s">
        <v>6</v>
      </c>
      <c r="G36" s="12">
        <f t="shared" si="1"/>
        <v>112290488</v>
      </c>
      <c r="H36" s="13">
        <v>0</v>
      </c>
      <c r="I36" s="13">
        <v>1141853</v>
      </c>
      <c r="J36" s="13">
        <f>106473141.74+2128921.26</f>
        <v>108602063</v>
      </c>
      <c r="K36" s="13">
        <v>2242682.2000000002</v>
      </c>
      <c r="L36" s="13">
        <v>303889.8</v>
      </c>
      <c r="M36" s="13">
        <v>0</v>
      </c>
      <c r="N36" s="22"/>
      <c r="O36" s="1"/>
      <c r="P36" s="1"/>
      <c r="Q36" s="1"/>
      <c r="R36" s="1"/>
      <c r="S36" s="1"/>
      <c r="T36" s="1"/>
    </row>
    <row r="37" spans="1:20" s="2" customFormat="1" ht="24.95" customHeight="1">
      <c r="A37" s="22"/>
      <c r="B37" s="22"/>
      <c r="C37" s="24"/>
      <c r="D37" s="22"/>
      <c r="E37" s="22"/>
      <c r="F37" s="17" t="s">
        <v>10</v>
      </c>
      <c r="G37" s="12">
        <f t="shared" si="1"/>
        <v>101143</v>
      </c>
      <c r="H37" s="13">
        <v>0</v>
      </c>
      <c r="I37" s="13">
        <v>1143</v>
      </c>
      <c r="J37" s="13">
        <v>40000</v>
      </c>
      <c r="K37" s="13">
        <v>60000</v>
      </c>
      <c r="L37" s="13">
        <v>0</v>
      </c>
      <c r="M37" s="13">
        <v>0</v>
      </c>
      <c r="N37" s="22"/>
      <c r="O37" s="1"/>
      <c r="P37" s="1"/>
      <c r="Q37" s="1"/>
      <c r="R37" s="1"/>
      <c r="S37" s="1"/>
      <c r="T37" s="1"/>
    </row>
    <row r="38" spans="1:20" s="2" customFormat="1" ht="24.95" customHeight="1">
      <c r="A38" s="22"/>
      <c r="B38" s="22"/>
      <c r="C38" s="24"/>
      <c r="D38" s="22"/>
      <c r="E38" s="22"/>
      <c r="F38" s="17" t="s">
        <v>11</v>
      </c>
      <c r="G38" s="12">
        <f t="shared" si="1"/>
        <v>0</v>
      </c>
      <c r="H38" s="13">
        <v>0</v>
      </c>
      <c r="I38" s="13">
        <v>0</v>
      </c>
      <c r="J38" s="13"/>
      <c r="K38" s="13"/>
      <c r="L38" s="13"/>
      <c r="M38" s="13"/>
      <c r="N38" s="22"/>
      <c r="O38" s="1"/>
      <c r="P38" s="1"/>
      <c r="Q38" s="1"/>
      <c r="R38" s="1"/>
      <c r="S38" s="1"/>
      <c r="T38" s="1"/>
    </row>
    <row r="39" spans="1:20" s="2" customFormat="1" ht="24.95" customHeight="1">
      <c r="A39" s="22"/>
      <c r="B39" s="22"/>
      <c r="C39" s="24"/>
      <c r="D39" s="22"/>
      <c r="E39" s="22"/>
      <c r="F39" s="17" t="s">
        <v>7</v>
      </c>
      <c r="G39" s="12">
        <f t="shared" si="1"/>
        <v>0</v>
      </c>
      <c r="H39" s="13">
        <v>0</v>
      </c>
      <c r="I39" s="13">
        <v>0</v>
      </c>
      <c r="J39" s="13"/>
      <c r="K39" s="13"/>
      <c r="L39" s="12"/>
      <c r="M39" s="12"/>
      <c r="N39" s="22"/>
      <c r="O39" s="1"/>
      <c r="P39" s="1"/>
      <c r="Q39" s="1"/>
      <c r="R39" s="1"/>
      <c r="S39" s="1"/>
      <c r="T39" s="1"/>
    </row>
    <row r="40" spans="1:20" s="2" customFormat="1" ht="24.95" customHeight="1">
      <c r="A40" s="23" t="s">
        <v>36</v>
      </c>
      <c r="B40" s="22" t="s">
        <v>37</v>
      </c>
      <c r="C40" s="24" t="s">
        <v>46</v>
      </c>
      <c r="D40" s="22"/>
      <c r="E40" s="22" t="s">
        <v>35</v>
      </c>
      <c r="F40" s="18" t="s">
        <v>4</v>
      </c>
      <c r="G40" s="12">
        <f>H40+I40+J40+K40+L40+M40</f>
        <v>11140461.25</v>
      </c>
      <c r="H40" s="12">
        <f>SUM(H41:H45)</f>
        <v>1716401</v>
      </c>
      <c r="I40" s="12">
        <v>1136060.33</v>
      </c>
      <c r="J40" s="12">
        <f>J43</f>
        <v>4168000</v>
      </c>
      <c r="K40" s="12">
        <f>K43</f>
        <v>3019999.92</v>
      </c>
      <c r="L40" s="12">
        <f>L42+L43</f>
        <v>550000</v>
      </c>
      <c r="M40" s="12">
        <f>M41+M42+M43</f>
        <v>550000</v>
      </c>
      <c r="N40" s="38" t="s">
        <v>40</v>
      </c>
      <c r="O40" s="1"/>
      <c r="P40" s="1"/>
      <c r="Q40" s="1"/>
      <c r="R40" s="1"/>
      <c r="S40" s="1"/>
      <c r="T40" s="1"/>
    </row>
    <row r="41" spans="1:20" s="2" customFormat="1" ht="24.95" customHeight="1">
      <c r="A41" s="22"/>
      <c r="B41" s="22"/>
      <c r="C41" s="24"/>
      <c r="D41" s="22"/>
      <c r="E41" s="22"/>
      <c r="F41" s="17" t="s">
        <v>5</v>
      </c>
      <c r="G41" s="12">
        <f t="shared" si="1"/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/>
      <c r="N41" s="39"/>
      <c r="O41" s="1"/>
      <c r="P41" s="1"/>
      <c r="Q41" s="1"/>
      <c r="R41" s="1"/>
      <c r="S41" s="1"/>
      <c r="T41" s="1"/>
    </row>
    <row r="42" spans="1:20" s="2" customFormat="1" ht="24.95" customHeight="1">
      <c r="A42" s="22"/>
      <c r="B42" s="22"/>
      <c r="C42" s="24"/>
      <c r="D42" s="22"/>
      <c r="E42" s="22"/>
      <c r="F42" s="17" t="s">
        <v>6</v>
      </c>
      <c r="G42" s="12" t="s">
        <v>44</v>
      </c>
      <c r="H42" s="13">
        <v>0</v>
      </c>
      <c r="I42" s="13">
        <v>0</v>
      </c>
      <c r="J42" s="13">
        <v>0</v>
      </c>
      <c r="K42" s="13" t="s">
        <v>44</v>
      </c>
      <c r="L42" s="13">
        <v>0</v>
      </c>
      <c r="M42" s="13">
        <v>0</v>
      </c>
      <c r="N42" s="39"/>
      <c r="O42" s="1"/>
      <c r="P42" s="1"/>
      <c r="Q42" s="1"/>
      <c r="R42" s="1"/>
      <c r="S42" s="1"/>
      <c r="T42" s="1"/>
    </row>
    <row r="43" spans="1:20" s="2" customFormat="1" ht="24.95" customHeight="1">
      <c r="A43" s="22"/>
      <c r="B43" s="22"/>
      <c r="C43" s="24"/>
      <c r="D43" s="22"/>
      <c r="E43" s="22"/>
      <c r="F43" s="17" t="s">
        <v>10</v>
      </c>
      <c r="G43" s="12">
        <f>H43+I43+J43+K43+L43+M43</f>
        <v>11140461.25</v>
      </c>
      <c r="H43" s="13">
        <v>1716401</v>
      </c>
      <c r="I43" s="13">
        <f>1137203.33-1143</f>
        <v>1136060.33</v>
      </c>
      <c r="J43" s="13">
        <v>4168000</v>
      </c>
      <c r="K43" s="13">
        <v>3019999.92</v>
      </c>
      <c r="L43" s="13">
        <v>550000</v>
      </c>
      <c r="M43" s="13">
        <v>550000</v>
      </c>
      <c r="N43" s="39"/>
      <c r="O43" s="1"/>
      <c r="P43" s="1"/>
      <c r="Q43" s="1"/>
      <c r="R43" s="1"/>
      <c r="S43" s="1"/>
      <c r="T43" s="1"/>
    </row>
    <row r="44" spans="1:20" s="2" customFormat="1" ht="24.95" customHeight="1">
      <c r="A44" s="22"/>
      <c r="B44" s="22"/>
      <c r="C44" s="24"/>
      <c r="D44" s="22"/>
      <c r="E44" s="22"/>
      <c r="F44" s="17" t="s">
        <v>11</v>
      </c>
      <c r="G44" s="12">
        <f t="shared" si="1"/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39"/>
      <c r="O44" s="1"/>
      <c r="P44" s="1"/>
      <c r="Q44" s="1"/>
      <c r="R44" s="1"/>
      <c r="S44" s="1"/>
      <c r="T44" s="1"/>
    </row>
    <row r="45" spans="1:20" s="2" customFormat="1" ht="25.5" customHeight="1">
      <c r="A45" s="22"/>
      <c r="B45" s="22"/>
      <c r="C45" s="24"/>
      <c r="D45" s="22"/>
      <c r="E45" s="22"/>
      <c r="F45" s="17" t="s">
        <v>7</v>
      </c>
      <c r="G45" s="12">
        <f t="shared" si="1"/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40"/>
      <c r="O45" s="1"/>
      <c r="P45" s="1"/>
      <c r="Q45" s="1"/>
      <c r="R45" s="1"/>
      <c r="S45" s="1"/>
      <c r="T45" s="1"/>
    </row>
    <row r="46" spans="1:20" s="2" customFormat="1" ht="25.5" customHeight="1">
      <c r="A46" s="25" t="s">
        <v>47</v>
      </c>
      <c r="B46" s="25" t="s">
        <v>50</v>
      </c>
      <c r="C46" s="41" t="s">
        <v>48</v>
      </c>
      <c r="D46" s="25"/>
      <c r="E46" s="22" t="s">
        <v>49</v>
      </c>
      <c r="F46" s="21" t="s">
        <v>4</v>
      </c>
      <c r="G46" s="12">
        <f>G49</f>
        <v>2790000</v>
      </c>
      <c r="H46" s="12" t="s">
        <v>44</v>
      </c>
      <c r="I46" s="12" t="s">
        <v>44</v>
      </c>
      <c r="J46" s="12" t="s">
        <v>44</v>
      </c>
      <c r="K46" s="12">
        <f>K49</f>
        <v>2790000</v>
      </c>
      <c r="L46" s="12" t="s">
        <v>44</v>
      </c>
      <c r="M46" s="12" t="s">
        <v>44</v>
      </c>
      <c r="N46" s="38" t="s">
        <v>51</v>
      </c>
      <c r="O46" s="1"/>
      <c r="P46" s="1"/>
      <c r="Q46" s="1"/>
      <c r="R46" s="1"/>
      <c r="S46" s="1"/>
      <c r="T46" s="1"/>
    </row>
    <row r="47" spans="1:20" s="2" customFormat="1" ht="25.5" customHeight="1">
      <c r="A47" s="26"/>
      <c r="B47" s="26"/>
      <c r="C47" s="42"/>
      <c r="D47" s="26"/>
      <c r="E47" s="22"/>
      <c r="F47" s="20" t="s">
        <v>5</v>
      </c>
      <c r="G47" s="12" t="s">
        <v>44</v>
      </c>
      <c r="H47" s="12" t="s">
        <v>44</v>
      </c>
      <c r="I47" s="12" t="s">
        <v>44</v>
      </c>
      <c r="J47" s="12" t="s">
        <v>44</v>
      </c>
      <c r="K47" s="12" t="s">
        <v>44</v>
      </c>
      <c r="L47" s="12" t="s">
        <v>44</v>
      </c>
      <c r="M47" s="12" t="s">
        <v>44</v>
      </c>
      <c r="N47" s="39"/>
      <c r="O47" s="1"/>
      <c r="P47" s="1"/>
      <c r="Q47" s="1"/>
      <c r="R47" s="1"/>
      <c r="S47" s="1"/>
      <c r="T47" s="1"/>
    </row>
    <row r="48" spans="1:20" s="2" customFormat="1" ht="25.5" customHeight="1">
      <c r="A48" s="26"/>
      <c r="B48" s="26"/>
      <c r="C48" s="42"/>
      <c r="D48" s="26"/>
      <c r="E48" s="22"/>
      <c r="F48" s="20" t="s">
        <v>6</v>
      </c>
      <c r="G48" s="12" t="s">
        <v>44</v>
      </c>
      <c r="H48" s="12" t="s">
        <v>44</v>
      </c>
      <c r="I48" s="12" t="s">
        <v>44</v>
      </c>
      <c r="J48" s="12" t="s">
        <v>44</v>
      </c>
      <c r="K48" s="12" t="s">
        <v>44</v>
      </c>
      <c r="L48" s="12" t="s">
        <v>44</v>
      </c>
      <c r="M48" s="12" t="s">
        <v>44</v>
      </c>
      <c r="N48" s="39"/>
      <c r="O48" s="1"/>
      <c r="P48" s="1"/>
      <c r="Q48" s="1"/>
      <c r="R48" s="1"/>
      <c r="S48" s="1"/>
      <c r="T48" s="1"/>
    </row>
    <row r="49" spans="1:20" s="2" customFormat="1" ht="25.5" customHeight="1">
      <c r="A49" s="26"/>
      <c r="B49" s="26"/>
      <c r="C49" s="42"/>
      <c r="D49" s="26"/>
      <c r="E49" s="22"/>
      <c r="F49" s="20" t="s">
        <v>10</v>
      </c>
      <c r="G49" s="12">
        <f>K49</f>
        <v>2790000</v>
      </c>
      <c r="H49" s="12" t="s">
        <v>44</v>
      </c>
      <c r="I49" s="12" t="s">
        <v>44</v>
      </c>
      <c r="J49" s="12" t="s">
        <v>44</v>
      </c>
      <c r="K49" s="13">
        <v>2790000</v>
      </c>
      <c r="L49" s="12">
        <f t="shared" ref="L49" si="2">M49+N49+O49+P49+Q49</f>
        <v>0</v>
      </c>
      <c r="M49" s="12">
        <f t="shared" ref="M49" si="3">N49+O49+P49+Q49+R49</f>
        <v>0</v>
      </c>
      <c r="N49" s="39"/>
      <c r="O49" s="1"/>
      <c r="P49" s="1"/>
      <c r="Q49" s="1"/>
      <c r="R49" s="1"/>
      <c r="S49" s="1"/>
      <c r="T49" s="1"/>
    </row>
    <row r="50" spans="1:20" s="2" customFormat="1" ht="21" customHeight="1">
      <c r="A50" s="26"/>
      <c r="B50" s="26"/>
      <c r="C50" s="42"/>
      <c r="D50" s="26"/>
      <c r="E50" s="22"/>
      <c r="F50" s="20" t="s">
        <v>11</v>
      </c>
      <c r="G50" s="12">
        <f t="shared" ref="G50" si="4">H50+I50+J50+K50+L50</f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39"/>
      <c r="O50" s="1"/>
      <c r="P50" s="1"/>
      <c r="Q50" s="1"/>
      <c r="R50" s="1"/>
      <c r="S50" s="1"/>
      <c r="T50" s="1"/>
    </row>
    <row r="51" spans="1:20" s="2" customFormat="1" ht="25.5" customHeight="1">
      <c r="A51" s="27"/>
      <c r="B51" s="27"/>
      <c r="C51" s="43"/>
      <c r="D51" s="27"/>
      <c r="E51" s="22"/>
      <c r="F51" s="20" t="s">
        <v>7</v>
      </c>
      <c r="G51" s="12">
        <f t="shared" ref="G51" si="5">H51+I51+J51+K51+L51</f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40"/>
      <c r="O51" s="1"/>
      <c r="P51" s="1"/>
      <c r="Q51" s="1"/>
      <c r="R51" s="1"/>
      <c r="S51" s="1"/>
      <c r="T51" s="1"/>
    </row>
    <row r="52" spans="1:20" s="2" customFormat="1" ht="14.1" customHeight="1">
      <c r="A52" s="32" t="s">
        <v>18</v>
      </c>
      <c r="B52" s="32"/>
      <c r="C52" s="32"/>
      <c r="D52" s="32"/>
      <c r="E52" s="32"/>
      <c r="F52" s="18" t="s">
        <v>4</v>
      </c>
      <c r="G52" s="12">
        <f>H52+I52+J52+K52+L52+M52</f>
        <v>254716983.45000002</v>
      </c>
      <c r="H52" s="12">
        <f>H27+H8+H14+H34+H40</f>
        <v>1716401</v>
      </c>
      <c r="I52" s="12">
        <f>I27+I8+I14+I34+I40</f>
        <v>2279056.33</v>
      </c>
      <c r="J52" s="12">
        <f>J27+J8+J14+J20+J34+J40</f>
        <v>113288063</v>
      </c>
      <c r="K52" s="12">
        <f>K34+K40+K46</f>
        <v>120355257.32000001</v>
      </c>
      <c r="L52" s="12">
        <f>L34+L40</f>
        <v>16528205.800000001</v>
      </c>
      <c r="M52" s="12">
        <f>M34+M40</f>
        <v>550000</v>
      </c>
      <c r="N52" s="3"/>
      <c r="O52" s="6">
        <f t="shared" ref="O52:O57" si="6">SUM(H52:N52)</f>
        <v>254716983.45000002</v>
      </c>
      <c r="P52" s="1"/>
      <c r="Q52" s="1"/>
      <c r="R52" s="1"/>
      <c r="S52" s="1"/>
      <c r="T52" s="1"/>
    </row>
    <row r="53" spans="1:20" s="2" customFormat="1" ht="14.1" customHeight="1">
      <c r="A53" s="32"/>
      <c r="B53" s="32"/>
      <c r="C53" s="32"/>
      <c r="D53" s="32"/>
      <c r="E53" s="32"/>
      <c r="F53" s="18" t="s">
        <v>5</v>
      </c>
      <c r="G53" s="12">
        <f>K53+L53</f>
        <v>127916891.2</v>
      </c>
      <c r="H53" s="12">
        <f>H28+H9</f>
        <v>0</v>
      </c>
      <c r="I53" s="12">
        <f>I28+I9</f>
        <v>0</v>
      </c>
      <c r="J53" s="12">
        <f t="shared" ref="J53:M53" si="7">J28+J9</f>
        <v>0</v>
      </c>
      <c r="K53" s="12">
        <f>K35</f>
        <v>112242575.2</v>
      </c>
      <c r="L53" s="12">
        <f>L35</f>
        <v>15674316</v>
      </c>
      <c r="M53" s="12">
        <f t="shared" si="7"/>
        <v>0</v>
      </c>
      <c r="N53" s="4"/>
      <c r="O53" s="6">
        <f t="shared" si="6"/>
        <v>127916891.2</v>
      </c>
      <c r="P53" s="1"/>
      <c r="Q53" s="1"/>
      <c r="R53" s="1"/>
      <c r="S53" s="1"/>
      <c r="T53" s="1"/>
    </row>
    <row r="54" spans="1:20" s="2" customFormat="1" ht="14.1" customHeight="1">
      <c r="A54" s="32"/>
      <c r="B54" s="32"/>
      <c r="C54" s="32"/>
      <c r="D54" s="32"/>
      <c r="E54" s="32"/>
      <c r="F54" s="18" t="s">
        <v>6</v>
      </c>
      <c r="G54" s="12">
        <f>I54+J54+K54+L54</f>
        <v>112290488</v>
      </c>
      <c r="H54" s="12">
        <f>H16+H10+H29+H36+H42</f>
        <v>0</v>
      </c>
      <c r="I54" s="12">
        <f>I16+I10+I29+I36+I42</f>
        <v>1141853</v>
      </c>
      <c r="J54" s="12">
        <f>J16+J10+J29+J36</f>
        <v>108602063</v>
      </c>
      <c r="K54" s="12">
        <f>K36</f>
        <v>2242682.2000000002</v>
      </c>
      <c r="L54" s="12">
        <f>L16+L10+L29+L36</f>
        <v>303889.8</v>
      </c>
      <c r="M54" s="12" t="s">
        <v>44</v>
      </c>
      <c r="N54" s="4"/>
      <c r="O54" s="6">
        <f t="shared" si="6"/>
        <v>112290488</v>
      </c>
      <c r="P54" s="1"/>
      <c r="Q54" s="1"/>
      <c r="R54" s="1"/>
      <c r="S54" s="1"/>
      <c r="T54" s="1"/>
    </row>
    <row r="55" spans="1:20" s="2" customFormat="1" ht="14.1" customHeight="1">
      <c r="A55" s="32"/>
      <c r="B55" s="32"/>
      <c r="C55" s="32"/>
      <c r="D55" s="32"/>
      <c r="E55" s="32"/>
      <c r="F55" s="18" t="s">
        <v>10</v>
      </c>
      <c r="G55" s="12">
        <f>H55+I55+J55+K55+L55+M55</f>
        <v>14509604.25</v>
      </c>
      <c r="H55" s="12">
        <f>H30+H11+H17+H37+H43</f>
        <v>1716401</v>
      </c>
      <c r="I55" s="12">
        <f>I30+I11+I17+I37+I43</f>
        <v>1137203.33</v>
      </c>
      <c r="J55" s="12">
        <f>J30+J11+J17+J37+J43+J24</f>
        <v>4686000</v>
      </c>
      <c r="K55" s="12">
        <f>K37+K43+K49</f>
        <v>5869999.9199999999</v>
      </c>
      <c r="L55" s="12">
        <f>L40</f>
        <v>550000</v>
      </c>
      <c r="M55" s="12">
        <f>M40</f>
        <v>550000</v>
      </c>
      <c r="N55" s="4"/>
      <c r="O55" s="6">
        <f t="shared" si="6"/>
        <v>14509604.25</v>
      </c>
      <c r="P55" s="1"/>
      <c r="Q55" s="1"/>
      <c r="R55" s="1"/>
      <c r="S55" s="1"/>
      <c r="T55" s="1"/>
    </row>
    <row r="56" spans="1:20" s="2" customFormat="1" ht="14.1" customHeight="1">
      <c r="A56" s="32"/>
      <c r="B56" s="32"/>
      <c r="C56" s="32"/>
      <c r="D56" s="32"/>
      <c r="E56" s="32"/>
      <c r="F56" s="18" t="s">
        <v>12</v>
      </c>
      <c r="G56" s="12" t="s">
        <v>44</v>
      </c>
      <c r="H56" s="12">
        <f>H2+H12</f>
        <v>0</v>
      </c>
      <c r="I56" s="12">
        <f>I2+I12</f>
        <v>0</v>
      </c>
      <c r="J56" s="12">
        <f t="shared" ref="J56:L56" si="8">J2+J12</f>
        <v>0</v>
      </c>
      <c r="K56" s="12">
        <f t="shared" si="8"/>
        <v>0</v>
      </c>
      <c r="L56" s="12">
        <f t="shared" si="8"/>
        <v>0</v>
      </c>
      <c r="M56" s="12">
        <v>0</v>
      </c>
      <c r="N56" s="4"/>
      <c r="O56" s="6">
        <f t="shared" si="6"/>
        <v>0</v>
      </c>
      <c r="P56" s="1"/>
      <c r="Q56" s="1"/>
      <c r="R56" s="1"/>
      <c r="S56" s="1"/>
      <c r="T56" s="1"/>
    </row>
    <row r="57" spans="1:20" s="2" customFormat="1" ht="33" customHeight="1">
      <c r="A57" s="32"/>
      <c r="B57" s="32"/>
      <c r="C57" s="32"/>
      <c r="D57" s="32"/>
      <c r="E57" s="32"/>
      <c r="F57" s="18" t="s">
        <v>7</v>
      </c>
      <c r="G57" s="12">
        <f>G32+G13</f>
        <v>0</v>
      </c>
      <c r="H57" s="12">
        <f>H32+H13</f>
        <v>0</v>
      </c>
      <c r="I57" s="12">
        <f>I32+I13</f>
        <v>0</v>
      </c>
      <c r="J57" s="12">
        <f t="shared" ref="J57:M57" si="9">J32+J13</f>
        <v>0</v>
      </c>
      <c r="K57" s="12">
        <f t="shared" si="9"/>
        <v>0</v>
      </c>
      <c r="L57" s="12">
        <f t="shared" si="9"/>
        <v>0</v>
      </c>
      <c r="M57" s="12">
        <f t="shared" si="9"/>
        <v>0</v>
      </c>
      <c r="N57" s="5"/>
      <c r="O57" s="6">
        <f t="shared" si="6"/>
        <v>0</v>
      </c>
      <c r="P57" s="1"/>
      <c r="Q57" s="1"/>
      <c r="R57" s="1"/>
      <c r="S57" s="1"/>
      <c r="T57" s="1"/>
    </row>
    <row r="58" spans="1:20">
      <c r="G58" s="19"/>
    </row>
    <row r="63" spans="1:20">
      <c r="G63" s="14"/>
      <c r="H63" s="14"/>
      <c r="I63" s="14"/>
    </row>
    <row r="64" spans="1:20">
      <c r="G64" s="14"/>
      <c r="H64" s="14"/>
      <c r="I64" s="14"/>
    </row>
    <row r="65" spans="7:9" ht="14.25">
      <c r="G65" s="14"/>
      <c r="H65" s="15"/>
      <c r="I65" s="14"/>
    </row>
    <row r="66" spans="7:9" ht="15">
      <c r="G66" s="14"/>
      <c r="H66" s="16"/>
      <c r="I66" s="14"/>
    </row>
    <row r="67" spans="7:9" ht="15">
      <c r="G67" s="14"/>
      <c r="H67" s="16"/>
      <c r="I67" s="14"/>
    </row>
    <row r="68" spans="7:9" ht="15">
      <c r="G68" s="14"/>
      <c r="H68" s="16"/>
      <c r="I68" s="14"/>
    </row>
    <row r="69" spans="7:9" ht="15">
      <c r="G69" s="14"/>
      <c r="H69" s="16"/>
      <c r="I69" s="14"/>
    </row>
    <row r="70" spans="7:9">
      <c r="G70" s="14"/>
      <c r="H70" s="14"/>
      <c r="I70" s="14"/>
    </row>
    <row r="71" spans="7:9">
      <c r="G71" s="14"/>
      <c r="H71" s="14"/>
      <c r="I71" s="14"/>
    </row>
    <row r="72" spans="7:9">
      <c r="G72" s="14"/>
      <c r="H72" s="14"/>
      <c r="I72" s="14"/>
    </row>
    <row r="73" spans="7:9">
      <c r="G73" s="14"/>
      <c r="H73" s="14"/>
      <c r="I73" s="14"/>
    </row>
    <row r="74" spans="7:9">
      <c r="G74" s="14"/>
      <c r="H74" s="14"/>
      <c r="I74" s="14"/>
    </row>
    <row r="75" spans="7:9">
      <c r="G75" s="14"/>
      <c r="H75" s="14"/>
      <c r="I75" s="14"/>
    </row>
  </sheetData>
  <mergeCells count="57">
    <mergeCell ref="N46:N51"/>
    <mergeCell ref="A46:A51"/>
    <mergeCell ref="B46:B51"/>
    <mergeCell ref="C46:C51"/>
    <mergeCell ref="D46:D51"/>
    <mergeCell ref="E46:E51"/>
    <mergeCell ref="N34:N39"/>
    <mergeCell ref="N40:N45"/>
    <mergeCell ref="C27:C32"/>
    <mergeCell ref="B5:B6"/>
    <mergeCell ref="A40:A45"/>
    <mergeCell ref="B40:B45"/>
    <mergeCell ref="C40:C45"/>
    <mergeCell ref="D40:D45"/>
    <mergeCell ref="E40:E45"/>
    <mergeCell ref="N27:N32"/>
    <mergeCell ref="D8:D13"/>
    <mergeCell ref="D27:D32"/>
    <mergeCell ref="A34:A39"/>
    <mergeCell ref="B34:B39"/>
    <mergeCell ref="C34:C39"/>
    <mergeCell ref="D34:D39"/>
    <mergeCell ref="E34:E39"/>
    <mergeCell ref="A52:E57"/>
    <mergeCell ref="A8:A13"/>
    <mergeCell ref="C8:C13"/>
    <mergeCell ref="E14:E19"/>
    <mergeCell ref="A27:A32"/>
    <mergeCell ref="B8:B13"/>
    <mergeCell ref="A14:A19"/>
    <mergeCell ref="B14:B19"/>
    <mergeCell ref="C14:C19"/>
    <mergeCell ref="D14:D19"/>
    <mergeCell ref="E27:E32"/>
    <mergeCell ref="A26:N26"/>
    <mergeCell ref="A33:N33"/>
    <mergeCell ref="B27:B32"/>
    <mergeCell ref="N14:N19"/>
    <mergeCell ref="N8:N13"/>
    <mergeCell ref="A1:N1"/>
    <mergeCell ref="M2:N2"/>
    <mergeCell ref="E8:E13"/>
    <mergeCell ref="D5:D6"/>
    <mergeCell ref="E5:E6"/>
    <mergeCell ref="N5:N6"/>
    <mergeCell ref="A7:M7"/>
    <mergeCell ref="C5:C6"/>
    <mergeCell ref="A3:N3"/>
    <mergeCell ref="G5:M5"/>
    <mergeCell ref="A5:A6"/>
    <mergeCell ref="F5:F6"/>
    <mergeCell ref="N20:N25"/>
    <mergeCell ref="A20:A25"/>
    <mergeCell ref="B20:B25"/>
    <mergeCell ref="C20:C25"/>
    <mergeCell ref="D20:D25"/>
    <mergeCell ref="E20:E25"/>
  </mergeCells>
  <phoneticPr fontId="2" type="noConversion"/>
  <printOptions horizontalCentered="1"/>
  <pageMargins left="0" right="3.937007874015748E-2" top="0.35433070866141736" bottom="0.27559055118110237" header="0.27559055118110237" footer="0.19685039370078741"/>
  <pageSetup paperSize="9" scale="41" orientation="landscape" r:id="rId1"/>
  <headerFooter alignWithMargins="0"/>
  <rowBreaks count="1" manualBreakCount="1">
    <brk id="5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</cp:lastModifiedBy>
  <cp:lastPrinted>2023-02-01T14:33:52Z</cp:lastPrinted>
  <dcterms:created xsi:type="dcterms:W3CDTF">2012-11-09T11:40:25Z</dcterms:created>
  <dcterms:modified xsi:type="dcterms:W3CDTF">2023-03-23T13:59:47Z</dcterms:modified>
</cp:coreProperties>
</file>