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Приложение" sheetId="14" r:id="rId3"/>
  </sheets>
  <definedNames>
    <definedName name="OLE_LINK1" localSheetId="0">'для руководства'!#REF!</definedName>
    <definedName name="OLE_LINK1" localSheetId="1">'доходы по федер бюдж'!#REF!</definedName>
    <definedName name="OLE_LINK1" localSheetId="2">Приложение!#REF!</definedName>
    <definedName name="_xlnm.Print_Titles" localSheetId="0">'для руководства'!$10:$12</definedName>
    <definedName name="_xlnm.Print_Titles" localSheetId="1">'доходы по федер бюдж'!$10:$12</definedName>
    <definedName name="_xlnm.Print_Titles" localSheetId="2">Приложение!$9:$10</definedName>
    <definedName name="_xlnm.Print_Area" localSheetId="0">'для руководства'!$A$1:$K$193</definedName>
    <definedName name="_xlnm.Print_Area" localSheetId="1">'доходы по федер бюдж'!$A$1:$K$193</definedName>
  </definedNames>
  <calcPr calcId="145621"/>
</workbook>
</file>

<file path=xl/calcChain.xml><?xml version="1.0" encoding="utf-8"?>
<calcChain xmlns="http://schemas.openxmlformats.org/spreadsheetml/2006/main">
  <c r="H48" i="14" l="1"/>
  <c r="E48" i="14"/>
  <c r="E82" i="14"/>
  <c r="E83" i="14"/>
  <c r="D77" i="14"/>
  <c r="C77" i="14"/>
  <c r="E57" i="14"/>
  <c r="K50" i="14"/>
  <c r="H50" i="14"/>
  <c r="E50" i="14"/>
  <c r="F77" i="14"/>
  <c r="G77" i="14"/>
  <c r="I77" i="14"/>
  <c r="J77" i="14"/>
  <c r="D59" i="14"/>
  <c r="C59" i="14"/>
  <c r="E76" i="14"/>
  <c r="F85" i="14" l="1"/>
  <c r="H85" i="14" s="1"/>
  <c r="E85" i="14"/>
  <c r="E84" i="14" s="1"/>
  <c r="K84" i="14"/>
  <c r="K81" i="14"/>
  <c r="H81" i="14"/>
  <c r="E81" i="14"/>
  <c r="K80" i="14"/>
  <c r="H80" i="14"/>
  <c r="E80" i="14"/>
  <c r="K79" i="14"/>
  <c r="H79" i="14"/>
  <c r="E79" i="14"/>
  <c r="K78" i="14"/>
  <c r="H78" i="14"/>
  <c r="E78" i="14"/>
  <c r="K75" i="14"/>
  <c r="H75" i="14"/>
  <c r="E75" i="14"/>
  <c r="K74" i="14"/>
  <c r="H74" i="14"/>
  <c r="E74" i="14"/>
  <c r="K73" i="14"/>
  <c r="H73" i="14"/>
  <c r="E73" i="14"/>
  <c r="K72" i="14"/>
  <c r="H72" i="14"/>
  <c r="E72" i="14"/>
  <c r="K71" i="14"/>
  <c r="H71" i="14"/>
  <c r="E71" i="14"/>
  <c r="K70" i="14"/>
  <c r="H70" i="14"/>
  <c r="E70" i="14"/>
  <c r="K69" i="14"/>
  <c r="H69" i="14"/>
  <c r="E69" i="14"/>
  <c r="K68" i="14"/>
  <c r="H68" i="14"/>
  <c r="E68" i="14"/>
  <c r="K67" i="14"/>
  <c r="H67" i="14"/>
  <c r="E67" i="14"/>
  <c r="K66" i="14"/>
  <c r="H66" i="14"/>
  <c r="E66" i="14"/>
  <c r="K65" i="14"/>
  <c r="H65" i="14"/>
  <c r="E65" i="14"/>
  <c r="K64" i="14"/>
  <c r="H64" i="14"/>
  <c r="E64" i="14"/>
  <c r="K63" i="14"/>
  <c r="H63" i="14"/>
  <c r="E63" i="14"/>
  <c r="K62" i="14"/>
  <c r="H62" i="14"/>
  <c r="E62" i="14"/>
  <c r="K61" i="14"/>
  <c r="H61" i="14"/>
  <c r="E61" i="14"/>
  <c r="K60" i="14"/>
  <c r="H60" i="14"/>
  <c r="E60" i="14"/>
  <c r="J59" i="14"/>
  <c r="I59" i="14"/>
  <c r="G59" i="14"/>
  <c r="F59" i="14"/>
  <c r="K58" i="14"/>
  <c r="H58" i="14"/>
  <c r="E58" i="14"/>
  <c r="K56" i="14"/>
  <c r="H56" i="14"/>
  <c r="E56" i="14"/>
  <c r="K55" i="14"/>
  <c r="H55" i="14"/>
  <c r="E55" i="14"/>
  <c r="K54" i="14"/>
  <c r="H54" i="14"/>
  <c r="E54" i="14"/>
  <c r="K53" i="14"/>
  <c r="H53" i="14"/>
  <c r="E53" i="14"/>
  <c r="K52" i="14"/>
  <c r="H52" i="14"/>
  <c r="E52" i="14"/>
  <c r="K51" i="14"/>
  <c r="H51" i="14"/>
  <c r="E51" i="14"/>
  <c r="E49" i="14"/>
  <c r="K47" i="14"/>
  <c r="H47" i="14"/>
  <c r="E47" i="14"/>
  <c r="K46" i="14"/>
  <c r="H46" i="14"/>
  <c r="E46" i="14"/>
  <c r="K45" i="14"/>
  <c r="H45" i="14"/>
  <c r="E45" i="14"/>
  <c r="E44" i="14" s="1"/>
  <c r="J44" i="14"/>
  <c r="I44" i="14"/>
  <c r="G44" i="14"/>
  <c r="F44" i="14"/>
  <c r="D44" i="14"/>
  <c r="C44" i="14"/>
  <c r="K43" i="14"/>
  <c r="K42" i="14" s="1"/>
  <c r="H43" i="14"/>
  <c r="H42" i="14" s="1"/>
  <c r="E43" i="14"/>
  <c r="J42" i="14"/>
  <c r="J41" i="14" s="1"/>
  <c r="J40" i="14" s="1"/>
  <c r="I42" i="14"/>
  <c r="G42" i="14"/>
  <c r="F42" i="14"/>
  <c r="E42" i="14"/>
  <c r="D42" i="14"/>
  <c r="C42" i="14"/>
  <c r="K35" i="14"/>
  <c r="J35" i="14"/>
  <c r="I35" i="14"/>
  <c r="H35" i="14"/>
  <c r="G35" i="14"/>
  <c r="F35" i="14"/>
  <c r="E35" i="14"/>
  <c r="D35" i="14"/>
  <c r="C35" i="14"/>
  <c r="K33" i="14"/>
  <c r="J33" i="14"/>
  <c r="I33" i="14"/>
  <c r="H33" i="14"/>
  <c r="G33" i="14"/>
  <c r="F33" i="14"/>
  <c r="E33" i="14"/>
  <c r="D33" i="14"/>
  <c r="C33" i="14"/>
  <c r="K29" i="14"/>
  <c r="J29" i="14"/>
  <c r="I29" i="14"/>
  <c r="H29" i="14"/>
  <c r="G29" i="14"/>
  <c r="F29" i="14"/>
  <c r="E29" i="14"/>
  <c r="D29" i="14"/>
  <c r="C29" i="14"/>
  <c r="K25" i="14"/>
  <c r="J25" i="14"/>
  <c r="I25" i="14"/>
  <c r="H25" i="14"/>
  <c r="G25" i="14"/>
  <c r="F25" i="14"/>
  <c r="E25" i="14"/>
  <c r="D25" i="14"/>
  <c r="C25" i="14"/>
  <c r="K21" i="14"/>
  <c r="J21" i="14"/>
  <c r="I21" i="14"/>
  <c r="H21" i="14"/>
  <c r="G21" i="14"/>
  <c r="F21" i="14"/>
  <c r="E21" i="14"/>
  <c r="D21" i="14"/>
  <c r="C21" i="14"/>
  <c r="K17" i="14"/>
  <c r="J17" i="14"/>
  <c r="I17" i="14"/>
  <c r="H17" i="14"/>
  <c r="G17" i="14"/>
  <c r="F17" i="14"/>
  <c r="E17" i="14"/>
  <c r="D17" i="14"/>
  <c r="C17" i="14"/>
  <c r="K15" i="14"/>
  <c r="J15" i="14"/>
  <c r="I15" i="14"/>
  <c r="H15" i="14"/>
  <c r="G15" i="14"/>
  <c r="F15" i="14"/>
  <c r="E15" i="14"/>
  <c r="D15" i="14"/>
  <c r="C15" i="14"/>
  <c r="K13" i="14"/>
  <c r="J13" i="14"/>
  <c r="I13" i="14"/>
  <c r="H13" i="14"/>
  <c r="G13" i="14"/>
  <c r="F13" i="14"/>
  <c r="E13" i="14"/>
  <c r="D13" i="14"/>
  <c r="C13" i="14"/>
  <c r="F12" i="14" l="1"/>
  <c r="J12" i="14"/>
  <c r="F41" i="14"/>
  <c r="F40" i="14" s="1"/>
  <c r="H44" i="14"/>
  <c r="K59" i="14"/>
  <c r="K77" i="14"/>
  <c r="E77" i="14"/>
  <c r="D12" i="14"/>
  <c r="H12" i="14"/>
  <c r="J87" i="14"/>
  <c r="C12" i="14"/>
  <c r="E12" i="14"/>
  <c r="G12" i="14"/>
  <c r="I12" i="14"/>
  <c r="K12" i="14"/>
  <c r="C41" i="14"/>
  <c r="C40" i="14" s="1"/>
  <c r="D41" i="14"/>
  <c r="D40" i="14" s="1"/>
  <c r="D87" i="14" s="1"/>
  <c r="K44" i="14"/>
  <c r="K41" i="14" s="1"/>
  <c r="K40" i="14" s="1"/>
  <c r="H77" i="14"/>
  <c r="H59" i="14"/>
  <c r="F87" i="14"/>
  <c r="I41" i="14"/>
  <c r="I40" i="14" s="1"/>
  <c r="I87" i="14" s="1"/>
  <c r="K90" i="14" s="1"/>
  <c r="E59" i="14"/>
  <c r="E41" i="14" s="1"/>
  <c r="E40" i="14" s="1"/>
  <c r="G41" i="14"/>
  <c r="G40" i="14" s="1"/>
  <c r="E87" i="14" l="1"/>
  <c r="H41" i="14"/>
  <c r="H40" i="14" s="1"/>
  <c r="H87" i="14" s="1"/>
  <c r="G87" i="14"/>
  <c r="H90" i="14" s="1"/>
  <c r="K87" i="14"/>
  <c r="C87" i="14"/>
  <c r="E89" i="14"/>
  <c r="L195" i="7" l="1"/>
  <c r="L193" i="7"/>
  <c r="K191" i="7"/>
  <c r="K190" i="7" s="1"/>
  <c r="K189" i="7" s="1"/>
  <c r="J191" i="7"/>
  <c r="J190" i="7" s="1"/>
  <c r="J189" i="7" s="1"/>
  <c r="I191" i="7"/>
  <c r="I190" i="7" s="1"/>
  <c r="I189" i="7" s="1"/>
  <c r="H190" i="7"/>
  <c r="H189" i="7" s="1"/>
  <c r="G190" i="7"/>
  <c r="G189" i="7" s="1"/>
  <c r="F190" i="7"/>
  <c r="F189" i="7" s="1"/>
  <c r="E190" i="7"/>
  <c r="E189" i="7" s="1"/>
  <c r="D190" i="7"/>
  <c r="D189" i="7" s="1"/>
  <c r="C190" i="7"/>
  <c r="C189" i="7" s="1"/>
  <c r="L189" i="7"/>
  <c r="L70" i="7" s="1"/>
  <c r="K187" i="7"/>
  <c r="K186" i="7" s="1"/>
  <c r="K185" i="7" s="1"/>
  <c r="J187" i="7"/>
  <c r="J186" i="7" s="1"/>
  <c r="J185" i="7" s="1"/>
  <c r="I187" i="7"/>
  <c r="I186" i="7" s="1"/>
  <c r="I185" i="7" s="1"/>
  <c r="H186" i="7"/>
  <c r="H185" i="7" s="1"/>
  <c r="G186" i="7"/>
  <c r="G185" i="7" s="1"/>
  <c r="F186" i="7"/>
  <c r="F185" i="7" s="1"/>
  <c r="E186" i="7"/>
  <c r="E185" i="7" s="1"/>
  <c r="D186" i="7"/>
  <c r="D185" i="7" s="1"/>
  <c r="C186" i="7"/>
  <c r="C185" i="7" s="1"/>
  <c r="H183" i="7"/>
  <c r="G183" i="7"/>
  <c r="F183" i="7"/>
  <c r="H182" i="7"/>
  <c r="G182" i="7"/>
  <c r="F182" i="7"/>
  <c r="H181" i="7"/>
  <c r="G181" i="7"/>
  <c r="F181" i="7"/>
  <c r="H180" i="7"/>
  <c r="G180" i="7"/>
  <c r="F180" i="7"/>
  <c r="H179" i="7"/>
  <c r="G179" i="7"/>
  <c r="F179" i="7"/>
  <c r="H178" i="7"/>
  <c r="G178" i="7"/>
  <c r="F178" i="7"/>
  <c r="H177" i="7"/>
  <c r="G177" i="7"/>
  <c r="F177" i="7"/>
  <c r="H176" i="7"/>
  <c r="G176" i="7"/>
  <c r="F176" i="7"/>
  <c r="H175" i="7"/>
  <c r="G175" i="7"/>
  <c r="F175" i="7"/>
  <c r="H174" i="7"/>
  <c r="G174" i="7"/>
  <c r="F174" i="7"/>
  <c r="H173" i="7"/>
  <c r="G173" i="7"/>
  <c r="F173" i="7"/>
  <c r="H172" i="7"/>
  <c r="G172" i="7"/>
  <c r="F172" i="7"/>
  <c r="H171" i="7"/>
  <c r="G171" i="7"/>
  <c r="F171" i="7"/>
  <c r="G170" i="7"/>
  <c r="F170" i="7"/>
  <c r="K169" i="7"/>
  <c r="J169" i="7"/>
  <c r="I169" i="7"/>
  <c r="E169" i="7"/>
  <c r="D169" i="7"/>
  <c r="C169" i="7"/>
  <c r="H167" i="7"/>
  <c r="G167" i="7"/>
  <c r="F167" i="7"/>
  <c r="H166" i="7"/>
  <c r="G166" i="7"/>
  <c r="F166" i="7"/>
  <c r="H165" i="7"/>
  <c r="G165" i="7"/>
  <c r="F165" i="7"/>
  <c r="H164" i="7"/>
  <c r="G164" i="7"/>
  <c r="F164" i="7"/>
  <c r="H163" i="7"/>
  <c r="G163" i="7"/>
  <c r="F163" i="7"/>
  <c r="H162" i="7"/>
  <c r="G162" i="7"/>
  <c r="F162" i="7"/>
  <c r="H161" i="7"/>
  <c r="G161" i="7"/>
  <c r="F161" i="7"/>
  <c r="H160" i="7"/>
  <c r="G160" i="7"/>
  <c r="F160" i="7"/>
  <c r="H159" i="7"/>
  <c r="G159" i="7"/>
  <c r="F159" i="7"/>
  <c r="H158" i="7"/>
  <c r="G158" i="7"/>
  <c r="F158" i="7"/>
  <c r="H157" i="7"/>
  <c r="G157" i="7"/>
  <c r="F157" i="7"/>
  <c r="H156" i="7"/>
  <c r="G156" i="7"/>
  <c r="F156" i="7"/>
  <c r="H155" i="7"/>
  <c r="G155" i="7"/>
  <c r="F155" i="7"/>
  <c r="H154" i="7"/>
  <c r="G154" i="7"/>
  <c r="F154" i="7"/>
  <c r="H153" i="7"/>
  <c r="G153" i="7"/>
  <c r="F153" i="7"/>
  <c r="H152" i="7"/>
  <c r="G152" i="7"/>
  <c r="F152" i="7"/>
  <c r="H151" i="7"/>
  <c r="G151" i="7"/>
  <c r="F151" i="7"/>
  <c r="H150" i="7"/>
  <c r="G150" i="7"/>
  <c r="F150" i="7"/>
  <c r="H149" i="7"/>
  <c r="G149" i="7"/>
  <c r="F149" i="7"/>
  <c r="H148" i="7"/>
  <c r="G148" i="7"/>
  <c r="F148" i="7"/>
  <c r="H147" i="7"/>
  <c r="G147" i="7"/>
  <c r="F147" i="7"/>
  <c r="H146" i="7"/>
  <c r="G146" i="7"/>
  <c r="F146" i="7"/>
  <c r="K145" i="7"/>
  <c r="J145" i="7"/>
  <c r="I145" i="7"/>
  <c r="E145" i="7"/>
  <c r="D145" i="7"/>
  <c r="C145" i="7"/>
  <c r="H143" i="7"/>
  <c r="G143" i="7"/>
  <c r="F143" i="7"/>
  <c r="H142" i="7"/>
  <c r="G142" i="7"/>
  <c r="F142" i="7"/>
  <c r="H141" i="7"/>
  <c r="G141" i="7"/>
  <c r="F141" i="7"/>
  <c r="H140" i="7"/>
  <c r="G140" i="7"/>
  <c r="F140" i="7"/>
  <c r="H139" i="7"/>
  <c r="G139" i="7"/>
  <c r="F139" i="7"/>
  <c r="H138" i="7"/>
  <c r="G138" i="7"/>
  <c r="F138" i="7"/>
  <c r="H137" i="7"/>
  <c r="G137" i="7"/>
  <c r="F137" i="7"/>
  <c r="H136" i="7"/>
  <c r="G136" i="7"/>
  <c r="F136" i="7"/>
  <c r="H135" i="7"/>
  <c r="G135" i="7"/>
  <c r="F135" i="7"/>
  <c r="H134" i="7"/>
  <c r="G134" i="7"/>
  <c r="F134" i="7"/>
  <c r="H133" i="7"/>
  <c r="G133" i="7"/>
  <c r="C133" i="7"/>
  <c r="F133" i="7" s="1"/>
  <c r="H132" i="7"/>
  <c r="G132" i="7"/>
  <c r="F132" i="7"/>
  <c r="H131" i="7"/>
  <c r="G131" i="7"/>
  <c r="F131" i="7"/>
  <c r="H130" i="7"/>
  <c r="G130" i="7"/>
  <c r="F130" i="7"/>
  <c r="H129" i="7"/>
  <c r="G129" i="7"/>
  <c r="F129" i="7"/>
  <c r="H128" i="7"/>
  <c r="G128" i="7"/>
  <c r="F128" i="7"/>
  <c r="H127" i="7"/>
  <c r="G127" i="7"/>
  <c r="F127" i="7"/>
  <c r="H126" i="7"/>
  <c r="G126" i="7"/>
  <c r="F126" i="7"/>
  <c r="H125" i="7"/>
  <c r="G125" i="7"/>
  <c r="F125" i="7"/>
  <c r="H124" i="7"/>
  <c r="G124" i="7"/>
  <c r="F124" i="7"/>
  <c r="H123" i="7"/>
  <c r="G123" i="7"/>
  <c r="F123" i="7"/>
  <c r="H122" i="7"/>
  <c r="G122" i="7"/>
  <c r="F122" i="7"/>
  <c r="H121" i="7"/>
  <c r="G121" i="7"/>
  <c r="F121" i="7"/>
  <c r="H120" i="7"/>
  <c r="G120" i="7"/>
  <c r="F120" i="7"/>
  <c r="H119" i="7"/>
  <c r="G119" i="7"/>
  <c r="F119" i="7"/>
  <c r="H118" i="7"/>
  <c r="G118" i="7"/>
  <c r="F118" i="7"/>
  <c r="H117" i="7"/>
  <c r="G117" i="7"/>
  <c r="F117" i="7"/>
  <c r="H116" i="7"/>
  <c r="G116" i="7"/>
  <c r="F116" i="7"/>
  <c r="H115" i="7"/>
  <c r="G115" i="7"/>
  <c r="F115" i="7"/>
  <c r="H114" i="7"/>
  <c r="G114" i="7"/>
  <c r="F114" i="7"/>
  <c r="H113" i="7"/>
  <c r="G113" i="7"/>
  <c r="F113" i="7"/>
  <c r="H112" i="7"/>
  <c r="G112" i="7"/>
  <c r="F112" i="7"/>
  <c r="H111" i="7"/>
  <c r="G111" i="7"/>
  <c r="F111" i="7"/>
  <c r="H110" i="7"/>
  <c r="G110" i="7"/>
  <c r="F110" i="7"/>
  <c r="H109" i="7"/>
  <c r="G109" i="7"/>
  <c r="F109" i="7"/>
  <c r="H108" i="7"/>
  <c r="G108" i="7"/>
  <c r="F108" i="7"/>
  <c r="H107" i="7"/>
  <c r="G107" i="7"/>
  <c r="F107" i="7"/>
  <c r="H106" i="7"/>
  <c r="G106" i="7"/>
  <c r="F106" i="7"/>
  <c r="H105" i="7"/>
  <c r="G105" i="7"/>
  <c r="F105" i="7"/>
  <c r="H104" i="7"/>
  <c r="G104" i="7"/>
  <c r="F104" i="7"/>
  <c r="H103" i="7"/>
  <c r="G103" i="7"/>
  <c r="F103" i="7"/>
  <c r="H102" i="7"/>
  <c r="G102" i="7"/>
  <c r="F102" i="7"/>
  <c r="H101" i="7"/>
  <c r="G101" i="7"/>
  <c r="F101" i="7"/>
  <c r="H100" i="7"/>
  <c r="G100" i="7"/>
  <c r="F100" i="7"/>
  <c r="H99" i="7"/>
  <c r="G99" i="7"/>
  <c r="F99" i="7"/>
  <c r="H98" i="7"/>
  <c r="G98" i="7"/>
  <c r="F98" i="7"/>
  <c r="H97" i="7"/>
  <c r="G97" i="7"/>
  <c r="F97" i="7"/>
  <c r="H96" i="7"/>
  <c r="G96" i="7"/>
  <c r="F96" i="7"/>
  <c r="H95" i="7"/>
  <c r="G95" i="7"/>
  <c r="F95" i="7"/>
  <c r="H94" i="7"/>
  <c r="G94" i="7"/>
  <c r="F94" i="7"/>
  <c r="H93" i="7"/>
  <c r="G93" i="7"/>
  <c r="F93" i="7"/>
  <c r="H92" i="7"/>
  <c r="G92" i="7"/>
  <c r="F92" i="7"/>
  <c r="H91" i="7"/>
  <c r="G91" i="7"/>
  <c r="F91" i="7"/>
  <c r="F90" i="7"/>
  <c r="H89" i="7"/>
  <c r="G89" i="7"/>
  <c r="F89" i="7"/>
  <c r="H88" i="7"/>
  <c r="G88" i="7"/>
  <c r="F88" i="7"/>
  <c r="H87" i="7"/>
  <c r="G87" i="7"/>
  <c r="F87" i="7"/>
  <c r="H86" i="7"/>
  <c r="G86" i="7"/>
  <c r="F86" i="7"/>
  <c r="H85" i="7"/>
  <c r="G85" i="7"/>
  <c r="F85" i="7"/>
  <c r="H84" i="7"/>
  <c r="G84" i="7"/>
  <c r="F84" i="7"/>
  <c r="H83" i="7"/>
  <c r="G83" i="7"/>
  <c r="F83" i="7"/>
  <c r="H82" i="7"/>
  <c r="G82" i="7"/>
  <c r="F82" i="7"/>
  <c r="H81" i="7"/>
  <c r="G81" i="7"/>
  <c r="F81" i="7"/>
  <c r="H80" i="7"/>
  <c r="G80" i="7"/>
  <c r="F80" i="7"/>
  <c r="I79" i="7"/>
  <c r="F79" i="7" s="1"/>
  <c r="H79" i="7"/>
  <c r="G79" i="7"/>
  <c r="H78" i="7"/>
  <c r="G78" i="7"/>
  <c r="F78" i="7"/>
  <c r="H77" i="7"/>
  <c r="G77" i="7"/>
  <c r="F77" i="7"/>
  <c r="K76" i="7"/>
  <c r="J76" i="7"/>
  <c r="E76" i="7"/>
  <c r="D76" i="7"/>
  <c r="H74" i="7"/>
  <c r="G74" i="7"/>
  <c r="F74" i="7"/>
  <c r="H73" i="7"/>
  <c r="G73" i="7"/>
  <c r="F73" i="7"/>
  <c r="H72" i="7"/>
  <c r="G72" i="7"/>
  <c r="F72" i="7"/>
  <c r="K71" i="7"/>
  <c r="J71" i="7"/>
  <c r="I71" i="7"/>
  <c r="E71" i="7"/>
  <c r="D71" i="7"/>
  <c r="C71" i="7"/>
  <c r="K66" i="7"/>
  <c r="J66" i="7"/>
  <c r="I66" i="7"/>
  <c r="K65" i="7"/>
  <c r="J65" i="7"/>
  <c r="I65" i="7"/>
  <c r="K64" i="7"/>
  <c r="J64" i="7"/>
  <c r="I64" i="7"/>
  <c r="K63" i="7"/>
  <c r="J63" i="7"/>
  <c r="I63" i="7"/>
  <c r="H62" i="7"/>
  <c r="G62" i="7"/>
  <c r="F62" i="7"/>
  <c r="E62" i="7"/>
  <c r="D62" i="7"/>
  <c r="C62" i="7"/>
  <c r="K60" i="7"/>
  <c r="K59" i="7" s="1"/>
  <c r="J60" i="7"/>
  <c r="J59" i="7" s="1"/>
  <c r="I60" i="7"/>
  <c r="I59" i="7" s="1"/>
  <c r="H59" i="7"/>
  <c r="G59" i="7"/>
  <c r="F59" i="7"/>
  <c r="E59" i="7"/>
  <c r="D59" i="7"/>
  <c r="C59" i="7"/>
  <c r="K57" i="7"/>
  <c r="K56" i="7" s="1"/>
  <c r="J57" i="7"/>
  <c r="J56" i="7" s="1"/>
  <c r="I57" i="7"/>
  <c r="I56" i="7" s="1"/>
  <c r="H56" i="7"/>
  <c r="G56" i="7"/>
  <c r="F56" i="7"/>
  <c r="E56" i="7"/>
  <c r="D56" i="7"/>
  <c r="C56" i="7"/>
  <c r="K54" i="7"/>
  <c r="J54" i="7"/>
  <c r="I54" i="7"/>
  <c r="K53" i="7"/>
  <c r="J53" i="7"/>
  <c r="I53" i="7"/>
  <c r="H52" i="7"/>
  <c r="G52" i="7"/>
  <c r="F52" i="7"/>
  <c r="E52" i="7"/>
  <c r="D52" i="7"/>
  <c r="C52" i="7"/>
  <c r="K50" i="7"/>
  <c r="J50" i="7"/>
  <c r="I50" i="7"/>
  <c r="K49" i="7"/>
  <c r="J49" i="7"/>
  <c r="I49" i="7"/>
  <c r="K48" i="7"/>
  <c r="J48" i="7"/>
  <c r="I48" i="7"/>
  <c r="H47" i="7"/>
  <c r="G47" i="7"/>
  <c r="F47" i="7"/>
  <c r="E47" i="7"/>
  <c r="D47" i="7"/>
  <c r="C47" i="7"/>
  <c r="K45" i="7"/>
  <c r="J45" i="7"/>
  <c r="I45" i="7"/>
  <c r="K44" i="7"/>
  <c r="J44" i="7"/>
  <c r="I44" i="7"/>
  <c r="K43" i="7"/>
  <c r="J43" i="7"/>
  <c r="I43" i="7"/>
  <c r="K42" i="7"/>
  <c r="J42" i="7"/>
  <c r="I42" i="7"/>
  <c r="K41" i="7"/>
  <c r="J41" i="7"/>
  <c r="I41" i="7"/>
  <c r="H40" i="7"/>
  <c r="G40" i="7"/>
  <c r="F40" i="7"/>
  <c r="E40" i="7"/>
  <c r="D40" i="7"/>
  <c r="C40" i="7"/>
  <c r="K38" i="7"/>
  <c r="J38" i="7"/>
  <c r="I38" i="7"/>
  <c r="K37" i="7"/>
  <c r="J37" i="7"/>
  <c r="I37" i="7"/>
  <c r="H36" i="7"/>
  <c r="G36" i="7"/>
  <c r="F36" i="7"/>
  <c r="E36" i="7"/>
  <c r="D36" i="7"/>
  <c r="C36" i="7"/>
  <c r="K34" i="7"/>
  <c r="J34" i="7"/>
  <c r="I34" i="7"/>
  <c r="K33" i="7"/>
  <c r="J33" i="7"/>
  <c r="I33" i="7"/>
  <c r="K32" i="7"/>
  <c r="J32" i="7"/>
  <c r="I32" i="7"/>
  <c r="H31" i="7"/>
  <c r="G31" i="7"/>
  <c r="F31" i="7"/>
  <c r="E31" i="7"/>
  <c r="D31" i="7"/>
  <c r="C31" i="7"/>
  <c r="K29" i="7"/>
  <c r="J29" i="7"/>
  <c r="I29" i="7"/>
  <c r="K28" i="7"/>
  <c r="J28" i="7"/>
  <c r="I28" i="7"/>
  <c r="K27" i="7"/>
  <c r="J27" i="7"/>
  <c r="I27" i="7"/>
  <c r="H26" i="7"/>
  <c r="G26" i="7"/>
  <c r="F26" i="7"/>
  <c r="E26" i="7"/>
  <c r="D26" i="7"/>
  <c r="C26" i="7"/>
  <c r="K24" i="7"/>
  <c r="K23" i="7" s="1"/>
  <c r="J24" i="7"/>
  <c r="J23" i="7" s="1"/>
  <c r="I24" i="7"/>
  <c r="I23" i="7" s="1"/>
  <c r="H23" i="7"/>
  <c r="G23" i="7"/>
  <c r="F23" i="7"/>
  <c r="E23" i="7"/>
  <c r="D23" i="7"/>
  <c r="C23" i="7"/>
  <c r="K21" i="7"/>
  <c r="K20" i="7" s="1"/>
  <c r="J21" i="7"/>
  <c r="J20" i="7" s="1"/>
  <c r="I21" i="7"/>
  <c r="I20" i="7" s="1"/>
  <c r="H20" i="7"/>
  <c r="G20" i="7"/>
  <c r="F20" i="7"/>
  <c r="E20" i="7"/>
  <c r="D20" i="7"/>
  <c r="C20" i="7"/>
  <c r="K18" i="7"/>
  <c r="J18" i="7"/>
  <c r="I18" i="7"/>
  <c r="K17" i="7"/>
  <c r="J17" i="7"/>
  <c r="I17" i="7"/>
  <c r="H16" i="7"/>
  <c r="G16" i="7"/>
  <c r="F16" i="7"/>
  <c r="E16" i="7"/>
  <c r="D16" i="7"/>
  <c r="C16" i="7"/>
  <c r="D76" i="5"/>
  <c r="E76" i="5"/>
  <c r="J76" i="5"/>
  <c r="K76" i="5"/>
  <c r="G125" i="5"/>
  <c r="H125" i="5"/>
  <c r="F125" i="5"/>
  <c r="G175" i="5"/>
  <c r="H175" i="5"/>
  <c r="F175" i="5"/>
  <c r="G181" i="5"/>
  <c r="H181" i="5"/>
  <c r="F181" i="5"/>
  <c r="G143" i="5"/>
  <c r="H143" i="5"/>
  <c r="F143" i="5"/>
  <c r="G142" i="5"/>
  <c r="H142" i="5"/>
  <c r="F142" i="5"/>
  <c r="K169" i="5"/>
  <c r="J169" i="5"/>
  <c r="I169" i="5"/>
  <c r="E169" i="5"/>
  <c r="D169" i="5"/>
  <c r="C169" i="5"/>
  <c r="G72" i="5"/>
  <c r="H72" i="5"/>
  <c r="F72" i="5"/>
  <c r="G78" i="5"/>
  <c r="H78" i="5"/>
  <c r="F78" i="5"/>
  <c r="G183" i="5"/>
  <c r="H183" i="5"/>
  <c r="F183" i="5"/>
  <c r="G137" i="5"/>
  <c r="H137" i="5"/>
  <c r="F137" i="5"/>
  <c r="G178" i="5"/>
  <c r="H178" i="5"/>
  <c r="F178" i="5"/>
  <c r="G73" i="5"/>
  <c r="H73" i="5"/>
  <c r="F73" i="5"/>
  <c r="G136" i="5"/>
  <c r="H136" i="5"/>
  <c r="F136" i="5"/>
  <c r="G114" i="5"/>
  <c r="H114" i="5"/>
  <c r="F114" i="5"/>
  <c r="G135" i="5"/>
  <c r="H135" i="5"/>
  <c r="F135" i="5"/>
  <c r="G107" i="5"/>
  <c r="H107" i="5"/>
  <c r="F107" i="5"/>
  <c r="G105" i="5"/>
  <c r="H105" i="5"/>
  <c r="F105" i="5"/>
  <c r="G106" i="5"/>
  <c r="H106" i="5"/>
  <c r="F106" i="5"/>
  <c r="G130" i="5"/>
  <c r="H130" i="5"/>
  <c r="F130" i="5"/>
  <c r="H119" i="5"/>
  <c r="G119" i="5"/>
  <c r="F119" i="5"/>
  <c r="G94" i="5"/>
  <c r="H94" i="5"/>
  <c r="F94" i="5"/>
  <c r="G110" i="5"/>
  <c r="H110" i="5"/>
  <c r="F110" i="5"/>
  <c r="G109" i="5"/>
  <c r="H109" i="5"/>
  <c r="F109" i="5"/>
  <c r="G84" i="5"/>
  <c r="H84" i="5"/>
  <c r="F84" i="5"/>
  <c r="G132" i="5"/>
  <c r="H132" i="5"/>
  <c r="F132" i="5"/>
  <c r="G89" i="5"/>
  <c r="H89" i="5"/>
  <c r="F89" i="5"/>
  <c r="G141" i="5"/>
  <c r="H141" i="5"/>
  <c r="F141" i="5"/>
  <c r="F14" i="7" l="1"/>
  <c r="I76" i="7"/>
  <c r="K31" i="7"/>
  <c r="K36" i="7"/>
  <c r="K70" i="7"/>
  <c r="K68" i="7" s="1"/>
  <c r="I36" i="7"/>
  <c r="J52" i="7"/>
  <c r="I62" i="7"/>
  <c r="I70" i="7"/>
  <c r="I68" i="7" s="1"/>
  <c r="H71" i="7"/>
  <c r="C76" i="7"/>
  <c r="C70" i="7" s="1"/>
  <c r="C68" i="7" s="1"/>
  <c r="F145" i="7"/>
  <c r="J70" i="7"/>
  <c r="J68" i="7" s="1"/>
  <c r="F169" i="7"/>
  <c r="K52" i="7"/>
  <c r="D70" i="7"/>
  <c r="D68" i="7" s="1"/>
  <c r="K16" i="7"/>
  <c r="J36" i="7"/>
  <c r="J40" i="7"/>
  <c r="J47" i="7"/>
  <c r="I26" i="7"/>
  <c r="E14" i="7"/>
  <c r="J16" i="7"/>
  <c r="J26" i="7"/>
  <c r="I47" i="7"/>
  <c r="E70" i="7"/>
  <c r="E68" i="7" s="1"/>
  <c r="H145" i="7"/>
  <c r="I16" i="7"/>
  <c r="K26" i="7"/>
  <c r="H76" i="7"/>
  <c r="F71" i="7"/>
  <c r="H169" i="7"/>
  <c r="J31" i="7"/>
  <c r="K40" i="7"/>
  <c r="J62" i="7"/>
  <c r="C14" i="7"/>
  <c r="G76" i="7"/>
  <c r="H14" i="7"/>
  <c r="I31" i="7"/>
  <c r="I40" i="7"/>
  <c r="I52" i="7"/>
  <c r="K62" i="7"/>
  <c r="G169" i="7"/>
  <c r="D14" i="7"/>
  <c r="K47" i="7"/>
  <c r="G71" i="7"/>
  <c r="G14" i="7"/>
  <c r="G145" i="7"/>
  <c r="F76" i="7"/>
  <c r="F70" i="7" s="1"/>
  <c r="F68" i="7" s="1"/>
  <c r="F193" i="7" s="1"/>
  <c r="E193" i="7" l="1"/>
  <c r="C193" i="7"/>
  <c r="J14" i="7"/>
  <c r="J193" i="7" s="1"/>
  <c r="K14" i="7"/>
  <c r="K193" i="7" s="1"/>
  <c r="I14" i="7"/>
  <c r="I193" i="7" s="1"/>
  <c r="G70" i="7"/>
  <c r="G68" i="7" s="1"/>
  <c r="G193" i="7" s="1"/>
  <c r="D193" i="7"/>
  <c r="H70" i="7"/>
  <c r="H68" i="7" s="1"/>
  <c r="H193" i="7" s="1"/>
  <c r="G154" i="5"/>
  <c r="H154" i="5"/>
  <c r="F154" i="5"/>
  <c r="G167" i="5"/>
  <c r="H167" i="5"/>
  <c r="F167" i="5"/>
  <c r="G74" i="5"/>
  <c r="H74" i="5"/>
  <c r="F74" i="5"/>
  <c r="G140" i="5"/>
  <c r="H140" i="5"/>
  <c r="F140" i="5"/>
  <c r="G148" i="5"/>
  <c r="H148" i="5"/>
  <c r="F148" i="5"/>
  <c r="G180" i="5"/>
  <c r="H180" i="5"/>
  <c r="F180" i="5"/>
  <c r="G176" i="5"/>
  <c r="H176" i="5"/>
  <c r="F176" i="5"/>
  <c r="G122" i="5"/>
  <c r="H122" i="5"/>
  <c r="F122" i="5"/>
  <c r="G124" i="5"/>
  <c r="H124" i="5"/>
  <c r="F124" i="5"/>
  <c r="G123" i="5"/>
  <c r="H123" i="5"/>
  <c r="F123" i="5"/>
  <c r="G139" i="5"/>
  <c r="H139" i="5"/>
  <c r="F139" i="5"/>
  <c r="G133" i="5"/>
  <c r="H133" i="5"/>
  <c r="G77" i="5"/>
  <c r="H77" i="5"/>
  <c r="F77" i="5"/>
  <c r="G108" i="5"/>
  <c r="H108" i="5"/>
  <c r="F108" i="5"/>
  <c r="G164" i="5"/>
  <c r="H164" i="5"/>
  <c r="F164" i="5"/>
  <c r="G111" i="5"/>
  <c r="H111" i="5"/>
  <c r="F111" i="5"/>
  <c r="G177" i="5"/>
  <c r="H177" i="5"/>
  <c r="F177" i="5"/>
  <c r="G99" i="5"/>
  <c r="H99" i="5"/>
  <c r="F99" i="5"/>
  <c r="G96" i="5"/>
  <c r="H96" i="5"/>
  <c r="F96" i="5"/>
  <c r="G93" i="5"/>
  <c r="H93" i="5"/>
  <c r="F93" i="5"/>
  <c r="G95" i="5"/>
  <c r="H95" i="5"/>
  <c r="F95" i="5"/>
  <c r="G91" i="5"/>
  <c r="H91" i="5"/>
  <c r="F91" i="5"/>
  <c r="G162" i="5"/>
  <c r="H162" i="5"/>
  <c r="F162" i="5"/>
  <c r="G163" i="5"/>
  <c r="H163" i="5"/>
  <c r="F163" i="5"/>
  <c r="G161" i="5"/>
  <c r="H161" i="5"/>
  <c r="F161" i="5"/>
  <c r="G104" i="5"/>
  <c r="H104" i="5"/>
  <c r="F104" i="5"/>
  <c r="G113" i="5"/>
  <c r="H113" i="5"/>
  <c r="F113" i="5"/>
  <c r="G103" i="5"/>
  <c r="H103" i="5"/>
  <c r="F103" i="5"/>
  <c r="G102" i="5"/>
  <c r="H102" i="5"/>
  <c r="F102" i="5"/>
  <c r="G182" i="5"/>
  <c r="H182" i="5"/>
  <c r="F182" i="5"/>
  <c r="G171" i="5"/>
  <c r="H171" i="5"/>
  <c r="F171" i="5"/>
  <c r="G174" i="5"/>
  <c r="H174" i="5"/>
  <c r="F174" i="5"/>
  <c r="G97" i="5"/>
  <c r="H97" i="5"/>
  <c r="F97" i="5"/>
  <c r="G173" i="5"/>
  <c r="H173" i="5"/>
  <c r="F173" i="5"/>
  <c r="G172" i="5"/>
  <c r="H172" i="5"/>
  <c r="F172" i="5"/>
  <c r="G92" i="5"/>
  <c r="H92" i="5"/>
  <c r="F92" i="5"/>
  <c r="G131" i="5"/>
  <c r="H131" i="5"/>
  <c r="F131" i="5"/>
  <c r="G138" i="5"/>
  <c r="H138" i="5"/>
  <c r="F138" i="5"/>
  <c r="G88" i="5" l="1"/>
  <c r="H88" i="5"/>
  <c r="F88" i="5"/>
  <c r="G127" i="5"/>
  <c r="H127" i="5"/>
  <c r="F127" i="5"/>
  <c r="F90" i="5"/>
  <c r="G166" i="5"/>
  <c r="H166" i="5"/>
  <c r="F166" i="5"/>
  <c r="G98" i="5"/>
  <c r="H98" i="5"/>
  <c r="F98" i="5"/>
  <c r="G101" i="5"/>
  <c r="H101" i="5"/>
  <c r="F101" i="5"/>
  <c r="G100" i="5"/>
  <c r="H100" i="5"/>
  <c r="F100" i="5"/>
  <c r="G165" i="5"/>
  <c r="H165" i="5"/>
  <c r="F165" i="5"/>
  <c r="G126" i="5"/>
  <c r="H126" i="5"/>
  <c r="F126" i="5"/>
  <c r="G129" i="5"/>
  <c r="H129" i="5"/>
  <c r="F129" i="5"/>
  <c r="G112" i="5"/>
  <c r="H112" i="5"/>
  <c r="F112" i="5"/>
  <c r="G152" i="5"/>
  <c r="H152" i="5"/>
  <c r="F152" i="5"/>
  <c r="G115" i="5"/>
  <c r="H115" i="5"/>
  <c r="F115" i="5"/>
  <c r="G87" i="5"/>
  <c r="H87" i="5"/>
  <c r="F87" i="5"/>
  <c r="G118" i="5"/>
  <c r="H118" i="5"/>
  <c r="F118" i="5"/>
  <c r="G116" i="5"/>
  <c r="H116" i="5"/>
  <c r="F116" i="5"/>
  <c r="G134" i="5"/>
  <c r="H134" i="5"/>
  <c r="F134" i="5"/>
  <c r="G81" i="5"/>
  <c r="H81" i="5"/>
  <c r="F81" i="5"/>
  <c r="G128" i="5"/>
  <c r="H128" i="5"/>
  <c r="F128" i="5"/>
  <c r="G121" i="5"/>
  <c r="H121" i="5"/>
  <c r="F121" i="5"/>
  <c r="G117" i="5"/>
  <c r="H117" i="5"/>
  <c r="F117" i="5"/>
  <c r="G120" i="5"/>
  <c r="H120" i="5"/>
  <c r="F120" i="5"/>
  <c r="G85" i="5"/>
  <c r="H85" i="5"/>
  <c r="F85" i="5"/>
  <c r="G83" i="5"/>
  <c r="H83" i="5"/>
  <c r="F83" i="5"/>
  <c r="G80" i="5"/>
  <c r="H80" i="5"/>
  <c r="F80" i="5"/>
  <c r="G79" i="5"/>
  <c r="H79" i="5"/>
  <c r="I79" i="5"/>
  <c r="I76" i="5" s="1"/>
  <c r="G86" i="5"/>
  <c r="H86" i="5"/>
  <c r="F86" i="5"/>
  <c r="G82" i="5"/>
  <c r="H82" i="5"/>
  <c r="F82" i="5"/>
  <c r="G150" i="5"/>
  <c r="H150" i="5"/>
  <c r="F150" i="5"/>
  <c r="G147" i="5"/>
  <c r="H147" i="5"/>
  <c r="F147" i="5"/>
  <c r="G149" i="5"/>
  <c r="H149" i="5"/>
  <c r="F149" i="5"/>
  <c r="G179" i="5"/>
  <c r="H179" i="5"/>
  <c r="H169" i="5" s="1"/>
  <c r="F179" i="5"/>
  <c r="G157" i="5"/>
  <c r="H157" i="5"/>
  <c r="F157" i="5"/>
  <c r="G151" i="5"/>
  <c r="H151" i="5"/>
  <c r="F151" i="5"/>
  <c r="G159" i="5"/>
  <c r="H159" i="5"/>
  <c r="F159" i="5"/>
  <c r="G158" i="5"/>
  <c r="H158" i="5"/>
  <c r="F158" i="5"/>
  <c r="G160" i="5"/>
  <c r="H160" i="5"/>
  <c r="F160" i="5"/>
  <c r="G156" i="5"/>
  <c r="H156" i="5"/>
  <c r="F156" i="5"/>
  <c r="G153" i="5"/>
  <c r="H153" i="5"/>
  <c r="F153" i="5"/>
  <c r="G155" i="5"/>
  <c r="H155" i="5"/>
  <c r="F155" i="5"/>
  <c r="G146" i="5"/>
  <c r="H146" i="5"/>
  <c r="F146" i="5"/>
  <c r="G170" i="5"/>
  <c r="F170" i="5"/>
  <c r="K191" i="5"/>
  <c r="K190" i="5" s="1"/>
  <c r="K189" i="5" s="1"/>
  <c r="J191" i="5"/>
  <c r="J190" i="5" s="1"/>
  <c r="J189" i="5" s="1"/>
  <c r="I191" i="5"/>
  <c r="I190" i="5" s="1"/>
  <c r="I189" i="5" s="1"/>
  <c r="K187" i="5"/>
  <c r="K186" i="5" s="1"/>
  <c r="K185" i="5" s="1"/>
  <c r="J187" i="5"/>
  <c r="I187" i="5"/>
  <c r="J145" i="5"/>
  <c r="I71" i="5"/>
  <c r="K66" i="5"/>
  <c r="J66" i="5"/>
  <c r="I66" i="5"/>
  <c r="K65" i="5"/>
  <c r="J65" i="5"/>
  <c r="I65" i="5"/>
  <c r="K64" i="5"/>
  <c r="J64" i="5"/>
  <c r="I64" i="5"/>
  <c r="K63" i="5"/>
  <c r="J63" i="5"/>
  <c r="I63" i="5"/>
  <c r="K60" i="5"/>
  <c r="K59" i="5" s="1"/>
  <c r="J60" i="5"/>
  <c r="J59" i="5" s="1"/>
  <c r="I60" i="5"/>
  <c r="I59" i="5" s="1"/>
  <c r="K57" i="5"/>
  <c r="K56" i="5" s="1"/>
  <c r="J57" i="5"/>
  <c r="J56" i="5" s="1"/>
  <c r="I57" i="5"/>
  <c r="I56" i="5" s="1"/>
  <c r="K54" i="5"/>
  <c r="J54" i="5"/>
  <c r="I54" i="5"/>
  <c r="K53" i="5"/>
  <c r="J53" i="5"/>
  <c r="I53" i="5"/>
  <c r="K50" i="5"/>
  <c r="J50" i="5"/>
  <c r="I50" i="5"/>
  <c r="K49" i="5"/>
  <c r="J49" i="5"/>
  <c r="I49" i="5"/>
  <c r="K48" i="5"/>
  <c r="J48" i="5"/>
  <c r="I48" i="5"/>
  <c r="K45" i="5"/>
  <c r="J45" i="5"/>
  <c r="I45" i="5"/>
  <c r="K44" i="5"/>
  <c r="J44" i="5"/>
  <c r="I44" i="5"/>
  <c r="K43" i="5"/>
  <c r="J43" i="5"/>
  <c r="I43" i="5"/>
  <c r="K42" i="5"/>
  <c r="J42" i="5"/>
  <c r="I42" i="5"/>
  <c r="K41" i="5"/>
  <c r="J41" i="5"/>
  <c r="I41" i="5"/>
  <c r="K38" i="5"/>
  <c r="J38" i="5"/>
  <c r="I38" i="5"/>
  <c r="K37" i="5"/>
  <c r="J37" i="5"/>
  <c r="I37" i="5"/>
  <c r="K34" i="5"/>
  <c r="J34" i="5"/>
  <c r="I34" i="5"/>
  <c r="K33" i="5"/>
  <c r="J33" i="5"/>
  <c r="I33" i="5"/>
  <c r="K32" i="5"/>
  <c r="J32" i="5"/>
  <c r="I32" i="5"/>
  <c r="K29" i="5"/>
  <c r="J29" i="5"/>
  <c r="I29" i="5"/>
  <c r="K28" i="5"/>
  <c r="J28" i="5"/>
  <c r="I28" i="5"/>
  <c r="K27" i="5"/>
  <c r="J27" i="5"/>
  <c r="I27" i="5"/>
  <c r="K24" i="5"/>
  <c r="K23" i="5" s="1"/>
  <c r="J24" i="5"/>
  <c r="J23" i="5" s="1"/>
  <c r="I24" i="5"/>
  <c r="I23" i="5" s="1"/>
  <c r="K21" i="5"/>
  <c r="K20" i="5" s="1"/>
  <c r="J21" i="5"/>
  <c r="J20" i="5" s="1"/>
  <c r="I21" i="5"/>
  <c r="I20" i="5" s="1"/>
  <c r="K18" i="5"/>
  <c r="J18" i="5"/>
  <c r="I18" i="5"/>
  <c r="K17" i="5"/>
  <c r="J17" i="5"/>
  <c r="I17" i="5"/>
  <c r="J186" i="5"/>
  <c r="J185" i="5" s="1"/>
  <c r="I186" i="5"/>
  <c r="I185" i="5" s="1"/>
  <c r="K145" i="5"/>
  <c r="K71" i="5"/>
  <c r="H190" i="5"/>
  <c r="H189" i="5" s="1"/>
  <c r="G190" i="5"/>
  <c r="G189" i="5" s="1"/>
  <c r="F190" i="5"/>
  <c r="F189" i="5" s="1"/>
  <c r="H186" i="5"/>
  <c r="H185" i="5" s="1"/>
  <c r="G186" i="5"/>
  <c r="G185" i="5" s="1"/>
  <c r="F186" i="5"/>
  <c r="F185" i="5" s="1"/>
  <c r="H71" i="5"/>
  <c r="G71" i="5"/>
  <c r="F71" i="5"/>
  <c r="H62" i="5"/>
  <c r="G62" i="5"/>
  <c r="F62" i="5"/>
  <c r="H59" i="5"/>
  <c r="G59" i="5"/>
  <c r="F59" i="5"/>
  <c r="H56" i="5"/>
  <c r="G56" i="5"/>
  <c r="F56" i="5"/>
  <c r="H52" i="5"/>
  <c r="G52" i="5"/>
  <c r="F52" i="5"/>
  <c r="H47" i="5"/>
  <c r="G47" i="5"/>
  <c r="F47" i="5"/>
  <c r="H40" i="5"/>
  <c r="G40" i="5"/>
  <c r="F40" i="5"/>
  <c r="H36" i="5"/>
  <c r="G36" i="5"/>
  <c r="F36" i="5"/>
  <c r="H31" i="5"/>
  <c r="G31" i="5"/>
  <c r="F31" i="5"/>
  <c r="H26" i="5"/>
  <c r="G26" i="5"/>
  <c r="F26" i="5"/>
  <c r="H23" i="5"/>
  <c r="G23" i="5"/>
  <c r="F23" i="5"/>
  <c r="H20" i="5"/>
  <c r="G20" i="5"/>
  <c r="F20" i="5"/>
  <c r="H16" i="5"/>
  <c r="G16" i="5"/>
  <c r="F16" i="5"/>
  <c r="E190" i="5"/>
  <c r="E189" i="5" s="1"/>
  <c r="D190" i="5"/>
  <c r="D189" i="5" s="1"/>
  <c r="C190" i="5"/>
  <c r="C189" i="5" s="1"/>
  <c r="E186" i="5"/>
  <c r="E185" i="5" s="1"/>
  <c r="D186" i="5"/>
  <c r="D185" i="5" s="1"/>
  <c r="C186" i="5"/>
  <c r="C185" i="5" s="1"/>
  <c r="E62" i="5"/>
  <c r="D62" i="5"/>
  <c r="C62" i="5"/>
  <c r="E59" i="5"/>
  <c r="D59" i="5"/>
  <c r="C59" i="5"/>
  <c r="D56" i="5"/>
  <c r="C56" i="5"/>
  <c r="E56" i="5"/>
  <c r="E52" i="5"/>
  <c r="D52" i="5"/>
  <c r="C52" i="5"/>
  <c r="E47" i="5"/>
  <c r="D47" i="5"/>
  <c r="C47" i="5"/>
  <c r="E40" i="5"/>
  <c r="D40" i="5"/>
  <c r="C40" i="5"/>
  <c r="E36" i="5"/>
  <c r="D36" i="5"/>
  <c r="C36" i="5"/>
  <c r="E31" i="5"/>
  <c r="D31" i="5"/>
  <c r="C31" i="5"/>
  <c r="E26" i="5"/>
  <c r="D26" i="5"/>
  <c r="C26" i="5"/>
  <c r="E23" i="5"/>
  <c r="D23" i="5"/>
  <c r="C23" i="5"/>
  <c r="E20" i="5"/>
  <c r="D20" i="5"/>
  <c r="C20" i="5"/>
  <c r="E16" i="5"/>
  <c r="D16" i="5"/>
  <c r="C16" i="5"/>
  <c r="L193" i="5"/>
  <c r="G76" i="5" l="1"/>
  <c r="H76" i="5"/>
  <c r="G169" i="5"/>
  <c r="F169" i="5"/>
  <c r="F79" i="5"/>
  <c r="K16" i="5"/>
  <c r="J16" i="5"/>
  <c r="K36" i="5"/>
  <c r="I52" i="5"/>
  <c r="I16" i="5"/>
  <c r="J26" i="5"/>
  <c r="K31" i="5"/>
  <c r="J47" i="5"/>
  <c r="K52" i="5"/>
  <c r="I26" i="5"/>
  <c r="J31" i="5"/>
  <c r="I31" i="5"/>
  <c r="J52" i="5"/>
  <c r="I47" i="5"/>
  <c r="I40" i="5"/>
  <c r="J62" i="5"/>
  <c r="K26" i="5"/>
  <c r="I36" i="5"/>
  <c r="K40" i="5"/>
  <c r="J40" i="5"/>
  <c r="K47" i="5"/>
  <c r="J36" i="5"/>
  <c r="J71" i="5"/>
  <c r="G145" i="5"/>
  <c r="H145" i="5"/>
  <c r="I62" i="5"/>
  <c r="K62" i="5"/>
  <c r="G14" i="5"/>
  <c r="F14" i="5"/>
  <c r="H14" i="5"/>
  <c r="D14" i="5"/>
  <c r="E14" i="5"/>
  <c r="C14" i="5"/>
  <c r="K14" i="5" l="1"/>
  <c r="I14" i="5"/>
  <c r="J14" i="5"/>
  <c r="L189" i="5"/>
  <c r="L70" i="5" s="1"/>
  <c r="C133" i="5"/>
  <c r="F133" i="5" l="1"/>
  <c r="F76" i="5" s="1"/>
  <c r="C76" i="5"/>
  <c r="E145" i="5"/>
  <c r="E71" i="5"/>
  <c r="D145" i="5"/>
  <c r="D71" i="5"/>
  <c r="C145" i="5"/>
  <c r="C71" i="5"/>
  <c r="L195" i="5"/>
  <c r="C70" i="5" l="1"/>
  <c r="E70" i="5"/>
  <c r="E68" i="5" s="1"/>
  <c r="E193" i="5" s="1"/>
  <c r="D70" i="5"/>
  <c r="D68" i="5" s="1"/>
  <c r="D193" i="5" s="1"/>
  <c r="C68" i="5" l="1"/>
  <c r="C193" i="5" s="1"/>
  <c r="I145" i="5"/>
  <c r="F145" i="5"/>
  <c r="G70" i="5" l="1"/>
  <c r="G68" i="5" s="1"/>
  <c r="G193" i="5" s="1"/>
  <c r="J70" i="5"/>
  <c r="J68" i="5" s="1"/>
  <c r="J193" i="5" s="1"/>
  <c r="H70" i="5" l="1"/>
  <c r="H68" i="5" s="1"/>
  <c r="H193" i="5" s="1"/>
  <c r="K70" i="5"/>
  <c r="K68" i="5" s="1"/>
  <c r="K193" i="5" s="1"/>
  <c r="I70" i="5"/>
  <c r="I68" i="5" s="1"/>
  <c r="I193" i="5" s="1"/>
  <c r="F70" i="5"/>
  <c r="F68" i="5" s="1"/>
  <c r="F193" i="5" s="1"/>
</calcChain>
</file>

<file path=xl/sharedStrings.xml><?xml version="1.0" encoding="utf-8"?>
<sst xmlns="http://schemas.openxmlformats.org/spreadsheetml/2006/main" count="853" uniqueCount="422">
  <si>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</si>
  <si>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</si>
  <si>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</si>
  <si>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</si>
  <si>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</si>
  <si>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</si>
  <si>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</si>
  <si>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</si>
  <si>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</si>
  <si>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</si>
  <si>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</si>
  <si>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</si>
  <si>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</si>
  <si>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</si>
  <si>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</si>
  <si>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</si>
  <si>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</si>
  <si>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</si>
  <si>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</si>
  <si>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</si>
  <si>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</si>
  <si>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</si>
  <si>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</si>
  <si>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</si>
  <si>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</si>
  <si>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</si>
  <si>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</si>
  <si>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</si>
  <si>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</si>
  <si>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</si>
  <si>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</si>
  <si>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</si>
  <si>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</si>
  <si>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</si>
  <si>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</si>
  <si>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</si>
  <si>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</si>
  <si>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</si>
  <si>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</si>
  <si>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</si>
  <si>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</si>
  <si>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</si>
  <si>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</si>
  <si>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</si>
  <si>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</si>
  <si>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</si>
  <si>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</si>
  <si>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</si>
  <si>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</si>
  <si>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</si>
  <si>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</si>
  <si>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</si>
  <si>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</si>
  <si>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</si>
  <si>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</si>
  <si>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</si>
  <si>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</si>
  <si>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</si>
  <si>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</si>
  <si>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</si>
  <si>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</si>
  <si>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</si>
  <si>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</si>
  <si>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</si>
  <si>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</si>
  <si>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</si>
  <si>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</si>
  <si>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</si>
  <si>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</si>
  <si>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</si>
  <si>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</si>
  <si>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</si>
  <si>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</si>
  <si>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</si>
  <si>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</si>
  <si>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</si>
  <si>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</si>
  <si>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</si>
  <si>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</si>
  <si>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</si>
  <si>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</si>
  <si>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</si>
  <si>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</si>
  <si>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</si>
  <si>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</si>
  <si>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</si>
  <si>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</si>
  <si>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</si>
  <si>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</si>
  <si>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</si>
  <si>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</si>
  <si>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</si>
  <si>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</si>
  <si>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</si>
  <si>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</si>
  <si>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</si>
  <si>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</si>
  <si>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</si>
  <si>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</si>
  <si>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</si>
  <si>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</si>
  <si>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</si>
  <si>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</si>
  <si>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</si>
  <si>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</si>
  <si>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</si>
  <si>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</si>
  <si>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</si>
  <si>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</si>
  <si>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</si>
  <si>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</si>
  <si>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</si>
  <si>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</si>
  <si>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</si>
  <si>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</si>
  <si>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</si>
  <si>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</si>
  <si>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</si>
  <si>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</si>
  <si>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</si>
  <si>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</si>
  <si>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</si>
  <si>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</si>
  <si>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</si>
  <si>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</si>
  <si>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</si>
  <si>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</si>
  <si>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</si>
  <si>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</si>
  <si>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</si>
  <si>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</si>
  <si>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</si>
  <si>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</si>
  <si>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</si>
  <si>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</si>
  <si>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</si>
  <si>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</si>
  <si>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</si>
  <si>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</si>
  <si>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</si>
  <si>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</si>
  <si>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</si>
  <si>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</si>
  <si>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</si>
  <si>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</si>
  <si>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</si>
  <si>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</si>
  <si>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</si>
  <si>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</si>
  <si>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</si>
  <si>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</si>
  <si>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</si>
  <si>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</si>
  <si>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</si>
  <si>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</si>
  <si>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</si>
  <si>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</si>
  <si>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</si>
  <si>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</si>
  <si>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</si>
  <si>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</si>
  <si>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</si>
  <si>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</si>
  <si>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</si>
  <si>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</si>
  <si>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</si>
  <si>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</si>
  <si>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</si>
  <si>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</si>
  <si>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</si>
  <si>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</si>
  <si>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</si>
  <si>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</si>
  <si>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</si>
  <si>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</si>
  <si>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</si>
  <si>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</si>
  <si>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</si>
  <si>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</si>
  <si>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</si>
  <si>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</si>
  <si>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</si>
  <si>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</si>
  <si>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</si>
  <si>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</si>
  <si>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</si>
  <si>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</si>
  <si>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</si>
  <si>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</si>
  <si>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</si>
  <si>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</si>
  <si>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</si>
  <si>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</si>
  <si>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</si>
  <si>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</si>
  <si>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</si>
  <si>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</si>
  <si>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</si>
  <si>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</si>
  <si>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</si>
  <si>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</si>
  <si>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</si>
  <si>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</si>
  <si>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</si>
  <si>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</si>
  <si>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</si>
  <si>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</si>
  <si>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</si>
  <si>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</si>
  <si>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</si>
  <si>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</si>
  <si>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</si>
  <si>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</si>
  <si>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</si>
  <si>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</si>
  <si>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</si>
  <si>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</si>
  <si>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</si>
  <si>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</si>
  <si>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</si>
  <si>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</si>
  <si>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</si>
  <si>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</si>
  <si>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</si>
  <si>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</si>
  <si>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</si>
  <si>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</si>
  <si>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</si>
  <si>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</si>
  <si>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</si>
  <si>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</si>
  <si>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</si>
  <si>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</si>
  <si>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</si>
  <si>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</si>
  <si>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</si>
  <si>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</si>
  <si>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</si>
  <si>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</si>
  <si>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</si>
  <si>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</si>
  <si>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</si>
  <si>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</si>
  <si>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</si>
  <si>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</si>
  <si>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</si>
  <si>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</si>
  <si>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</si>
  <si>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</si>
  <si>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</si>
  <si>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</si>
  <si>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</si>
  <si>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</si>
  <si>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</si>
  <si>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</si>
  <si>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</si>
  <si>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</si>
  <si>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</si>
  <si>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</si>
  <si>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</si>
  <si>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</si>
  <si>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</si>
  <si>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</si>
  <si>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</si>
  <si>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</si>
  <si>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</si>
  <si>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</si>
  <si>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</si>
  <si>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</si>
  <si>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</si>
  <si>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</si>
  <si>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</si>
  <si>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</si>
  <si>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</si>
  <si>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</si>
  <si>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</si>
  <si>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</si>
  <si>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</si>
  <si>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</si>
  <si>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</si>
  <si>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</si>
  <si>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</si>
  <si>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</si>
  <si>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</si>
  <si>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</si>
  <si>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</si>
  <si>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</si>
  <si>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</si>
  <si>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</si>
  <si>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</si>
  <si>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</si>
  <si>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</si>
  <si>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</si>
  <si>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</si>
  <si>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</si>
  <si>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</si>
  <si>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</si>
  <si>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</si>
  <si>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</si>
  <si>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</si>
  <si>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</si>
  <si>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</si>
  <si>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</si>
  <si>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</si>
  <si>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</si>
  <si>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</si>
  <si>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</si>
  <si>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</si>
  <si>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</si>
  <si>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</si>
  <si>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</si>
  <si>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</si>
  <si>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</si>
  <si>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</si>
  <si>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</si>
  <si>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</si>
  <si>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</si>
  <si>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</si>
  <si>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</si>
  <si>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</si>
  <si>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</si>
  <si>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</si>
  <si>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</si>
  <si>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</si>
  <si>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</si>
  <si>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</si>
  <si>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</si>
  <si>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</si>
  <si>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</si>
  <si>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</si>
  <si>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</si>
  <si>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</si>
  <si>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</si>
  <si>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</si>
  <si>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</si>
  <si>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</si>
  <si>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</si>
  <si>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</si>
  <si>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</si>
  <si>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</si>
  <si>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</si>
  <si>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</si>
  <si>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</si>
  <si>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</si>
  <si>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</si>
  <si>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</si>
  <si>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</si>
  <si>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</si>
  <si>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</si>
  <si>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</si>
  <si>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</si>
  <si>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</si>
  <si>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</si>
  <si>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</si>
  <si>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</si>
  <si>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</si>
  <si>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</si>
  <si>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</si>
  <si>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</si>
  <si>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</si>
  <si>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</si>
  <si>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2 02 15001 14 0000 150</t>
  </si>
  <si>
    <t>2 02 20299 14 0000 150</t>
  </si>
  <si>
    <t>2 02 20302 14 0000 150</t>
  </si>
  <si>
    <t>2 02 25304 14 0000 150</t>
  </si>
  <si>
    <t>2 02 29999 14 0000 150</t>
  </si>
  <si>
    <t>2 02 25519 14 0000 150</t>
  </si>
  <si>
    <t>2 02 30024 14 0000 150</t>
  </si>
  <si>
    <t>2 02 30029 14 0000 150</t>
  </si>
  <si>
    <t>2 02 35082 14 0000 150</t>
  </si>
  <si>
    <t>2 02 35118 14 0000 150</t>
  </si>
  <si>
    <t>2 02 35120 14 0000 150</t>
  </si>
  <si>
    <t>2 02 35303 14 0000 150</t>
  </si>
  <si>
    <t>2 02 39998 14 0000 150</t>
  </si>
  <si>
    <t>2 02 39999 14 0000 150</t>
  </si>
  <si>
    <t>2 02 49999 14 0000 150</t>
  </si>
  <si>
    <t>Приложение № 1</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</si>
  <si>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</si>
  <si>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</si>
  <si>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</si>
  <si>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</si>
  <si>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</si>
  <si>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</si>
  <si>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</si>
  <si>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</si>
  <si>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</si>
  <si>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</si>
  <si>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</si>
  <si>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</si>
  <si>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</si>
  <si>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</si>
  <si>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</si>
  <si>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</si>
  <si>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</si>
  <si>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</si>
  <si>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</si>
  <si>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</si>
  <si>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</si>
  <si>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</si>
  <si>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</si>
  <si>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</si>
  <si>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</si>
  <si>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</si>
  <si>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</si>
  <si>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</si>
  <si>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</si>
  <si>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</si>
  <si>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</si>
  <si>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</si>
  <si>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</si>
  <si>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</si>
  <si>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</si>
  <si>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</si>
  <si>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</si>
  <si>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</si>
  <si>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</si>
  <si>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</si>
  <si>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</si>
  <si>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</si>
  <si>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</si>
  <si>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№1  от 21 декабря  2022 года</t>
  </si>
  <si>
    <t>к решению сессии первого созыва Собрания депутатов № 53 от 09 февраля 2023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</si>
</sst>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_р_._-;\-* #,##0.0_р_._-;_-* &quot;-&quot;?_р_._-;_-@_-"/>
  </numFmts>
  <fonts count="33" x14ac:knownFonts="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b/>
      <sz val="9"/>
      <name val="Times New Roman"/>
      <family val="1"/>
      <charset val="204"/>
    </font>
    <font>
      <sz val="8"/>
      <name val="Times New Roman"/>
      <family val="1"/>
      <charset val="204"/>
    </font>
    <font>
      <sz val="9"/>
      <name val="Times New Roman"/>
      <family val="1"/>
      <charset val="204"/>
    </font>
    <font>
      <sz val="8"/>
      <color theme="0"/>
      <name val="Times New Roman"/>
      <family val="1"/>
      <charset val="204"/>
    </font>
    <font>
      <i/>
      <sz val="8"/>
      <color theme="0"/>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s>
  <fills count="10">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283">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27" fillId="0" borderId="0" xfId="0" applyFont="1" applyFill="1"/>
    <xf numFmtId="0" fontId="28" fillId="0" borderId="0" xfId="0" applyFont="1" applyFill="1" applyAlignment="1">
      <alignment vertical="center" wrapText="1"/>
    </xf>
    <xf numFmtId="0" fontId="23" fillId="0" borderId="29" xfId="0" applyFont="1" applyFill="1" applyBorder="1" applyAlignment="1">
      <alignment vertical="center" wrapText="1"/>
    </xf>
    <xf numFmtId="164" fontId="23" fillId="0" borderId="29" xfId="0" applyNumberFormat="1" applyFont="1" applyFill="1" applyBorder="1" applyAlignment="1">
      <alignment horizontal="center" vertical="center" wrapText="1"/>
    </xf>
    <xf numFmtId="4" fontId="24" fillId="0" borderId="29" xfId="0" applyNumberFormat="1" applyFont="1" applyFill="1" applyBorder="1" applyAlignment="1">
      <alignment horizontal="right" vertical="center"/>
    </xf>
    <xf numFmtId="0" fontId="27" fillId="0" borderId="0" xfId="0" applyFont="1" applyFill="1" applyAlignment="1">
      <alignment horizontal="left" vertical="center" wrapText="1" indent="3"/>
    </xf>
    <xf numFmtId="0" fontId="27" fillId="0" borderId="0" xfId="0" applyFont="1" applyFill="1" applyAlignment="1">
      <alignment horizontal="center" vertical="center" wrapText="1"/>
    </xf>
    <xf numFmtId="4" fontId="25" fillId="0" borderId="0" xfId="0" applyNumberFormat="1" applyFont="1" applyFill="1" applyAlignment="1"/>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18" fillId="0" borderId="0" xfId="0" applyNumberFormat="1" applyFont="1" applyFill="1"/>
    <xf numFmtId="4" fontId="19" fillId="0" borderId="0" xfId="0" applyNumberFormat="1" applyFont="1" applyFill="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29" fillId="4" borderId="0" xfId="0" applyNumberFormat="1" applyFont="1" applyFill="1" applyBorder="1" applyAlignment="1">
      <alignment horizontal="right" vertical="center"/>
    </xf>
    <xf numFmtId="4" fontId="25"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4" fillId="0" borderId="0" xfId="0" applyNumberFormat="1" applyFont="1" applyFill="1" applyBorder="1" applyAlignment="1">
      <alignment horizontal="right" vertical="center"/>
    </xf>
    <xf numFmtId="49" fontId="23" fillId="4" borderId="29" xfId="0" applyNumberFormat="1" applyFont="1" applyFill="1" applyBorder="1" applyAlignment="1">
      <alignment horizontal="center" vertical="center"/>
    </xf>
    <xf numFmtId="4" fontId="23" fillId="0" borderId="29" xfId="0" applyNumberFormat="1" applyFont="1" applyFill="1" applyBorder="1" applyAlignment="1">
      <alignment horizontal="right" vertical="center"/>
    </xf>
    <xf numFmtId="4" fontId="23" fillId="4" borderId="29" xfId="0" applyNumberFormat="1" applyFont="1" applyFill="1" applyBorder="1" applyAlignment="1">
      <alignment horizontal="right" vertical="center"/>
    </xf>
    <xf numFmtId="0" fontId="18" fillId="0" borderId="29" xfId="0" applyFont="1" applyFill="1" applyBorder="1" applyAlignment="1">
      <alignment vertical="center" wrapText="1"/>
    </xf>
    <xf numFmtId="49" fontId="18" fillId="0" borderId="29" xfId="0" applyNumberFormat="1" applyFont="1" applyFill="1" applyBorder="1" applyAlignment="1">
      <alignment horizontal="center" vertical="center"/>
    </xf>
    <xf numFmtId="4" fontId="18" fillId="0" borderId="29" xfId="0" applyNumberFormat="1" applyFont="1" applyFill="1" applyBorder="1" applyAlignment="1">
      <alignment horizontal="right" vertical="center"/>
    </xf>
    <xf numFmtId="4" fontId="18"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1"/>
    </xf>
    <xf numFmtId="0" fontId="18" fillId="0" borderId="29" xfId="0" applyFont="1" applyFill="1" applyBorder="1" applyAlignment="1">
      <alignment horizontal="left" vertical="center" wrapText="1"/>
    </xf>
    <xf numFmtId="4" fontId="18" fillId="4" borderId="29" xfId="3" applyNumberFormat="1" applyFont="1" applyFill="1" applyBorder="1" applyAlignment="1">
      <alignment horizontal="right" vertical="center"/>
    </xf>
    <xf numFmtId="0" fontId="31" fillId="0" borderId="29" xfId="0" applyFont="1" applyBorder="1" applyAlignment="1">
      <alignment horizontal="center"/>
    </xf>
    <xf numFmtId="0" fontId="18" fillId="0" borderId="29" xfId="0" applyNumberFormat="1" applyFont="1" applyFill="1" applyBorder="1" applyAlignment="1">
      <alignment horizontal="left" vertical="center" wrapText="1" indent="1"/>
    </xf>
    <xf numFmtId="4" fontId="18" fillId="0" borderId="29" xfId="0" applyNumberFormat="1" applyFont="1" applyBorder="1" applyAlignment="1">
      <alignment horizontal="right" vertical="center"/>
    </xf>
    <xf numFmtId="164" fontId="24" fillId="0" borderId="29" xfId="0" applyNumberFormat="1" applyFont="1" applyFill="1" applyBorder="1" applyAlignment="1">
      <alignment horizontal="center" vertical="center" wrapText="1"/>
    </xf>
    <xf numFmtId="4" fontId="29" fillId="4" borderId="29" xfId="0" applyNumberFormat="1" applyFont="1" applyFill="1" applyBorder="1" applyAlignment="1">
      <alignment horizontal="right" vertical="center"/>
    </xf>
    <xf numFmtId="164" fontId="18" fillId="0" borderId="29" xfId="0" applyNumberFormat="1" applyFont="1" applyFill="1" applyBorder="1" applyAlignment="1">
      <alignment horizontal="center" vertical="center" wrapText="1"/>
    </xf>
    <xf numFmtId="4" fontId="25" fillId="0"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2"/>
    </xf>
    <xf numFmtId="0" fontId="18" fillId="0" borderId="29" xfId="0" applyFont="1" applyFill="1" applyBorder="1" applyAlignment="1">
      <alignment horizontal="center" vertical="center" wrapText="1"/>
    </xf>
    <xf numFmtId="4" fontId="26" fillId="0" borderId="29" xfId="0" applyNumberFormat="1" applyFont="1" applyFill="1" applyBorder="1" applyAlignment="1">
      <alignment horizontal="right" vertical="center"/>
    </xf>
    <xf numFmtId="4" fontId="26" fillId="4" borderId="29" xfId="0" applyNumberFormat="1" applyFont="1" applyFill="1" applyBorder="1" applyAlignment="1">
      <alignment horizontal="right" vertical="center"/>
    </xf>
    <xf numFmtId="0" fontId="26" fillId="0" borderId="30" xfId="0" applyFont="1" applyFill="1" applyBorder="1" applyAlignment="1">
      <alignment horizontal="center" vertical="center" wrapText="1"/>
    </xf>
    <xf numFmtId="0" fontId="23" fillId="0" borderId="29" xfId="0" applyFont="1" applyFill="1" applyBorder="1" applyAlignment="1">
      <alignment horizontal="left" vertical="center" wrapText="1" indent="1"/>
    </xf>
    <xf numFmtId="0" fontId="32"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29" xfId="0" applyFont="1" applyFill="1" applyBorder="1" applyAlignment="1">
      <alignment horizontal="left" vertical="center" wrapText="1"/>
    </xf>
    <xf numFmtId="4" fontId="24" fillId="4" borderId="29" xfId="0" applyNumberFormat="1" applyFont="1" applyFill="1" applyBorder="1" applyAlignment="1">
      <alignment horizontal="right" vertical="center"/>
    </xf>
    <xf numFmtId="4" fontId="30" fillId="4" borderId="0" xfId="0" applyNumberFormat="1" applyFont="1" applyFill="1"/>
    <xf numFmtId="0" fontId="30" fillId="4" borderId="0" xfId="0" applyFont="1" applyFill="1"/>
    <xf numFmtId="0" fontId="30" fillId="4" borderId="0" xfId="0" applyFont="1" applyFill="1" applyAlignment="1">
      <alignment horizontal="center" vertical="center"/>
    </xf>
    <xf numFmtId="0" fontId="28" fillId="4" borderId="0" xfId="0" applyFont="1" applyFill="1" applyAlignment="1">
      <alignment vertical="center" wrapText="1"/>
    </xf>
    <xf numFmtId="0" fontId="18" fillId="0" borderId="29" xfId="0" applyFont="1" applyFill="1" applyBorder="1" applyAlignment="1">
      <alignment horizontal="center" vertical="center" wrapText="1"/>
    </xf>
    <xf numFmtId="0" fontId="18" fillId="4" borderId="29" xfId="0" applyFont="1" applyFill="1" applyBorder="1" applyAlignment="1">
      <alignment horizontal="left" vertical="center" wrapText="1" indent="2"/>
    </xf>
    <xf numFmtId="0" fontId="30" fillId="0" borderId="0" xfId="0" applyFont="1" applyFill="1" applyAlignment="1">
      <alignment horizontal="center" vertical="center"/>
    </xf>
    <xf numFmtId="0" fontId="30" fillId="0" borderId="0" xfId="0" applyFont="1" applyFill="1"/>
    <xf numFmtId="0" fontId="18" fillId="0" borderId="29" xfId="0" applyFont="1" applyFill="1" applyBorder="1" applyAlignment="1">
      <alignment horizontal="center" vertical="center" wrapText="1"/>
    </xf>
    <xf numFmtId="0" fontId="18" fillId="4" borderId="29" xfId="0" applyNumberFormat="1" applyFont="1" applyFill="1" applyBorder="1" applyAlignment="1">
      <alignment horizontal="left" vertical="center" wrapText="1" indent="2"/>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0" fillId="0" borderId="29" xfId="0" applyBorder="1" applyAlignment="1">
      <alignment horizontal="center" vertical="center" wrapText="1"/>
    </xf>
    <xf numFmtId="0" fontId="18" fillId="7" borderId="29" xfId="0" applyFont="1" applyFill="1" applyBorder="1" applyAlignment="1">
      <alignment horizontal="center" vertical="center" wrapText="1"/>
    </xf>
    <xf numFmtId="0" fontId="0" fillId="7" borderId="29" xfId="0" applyFill="1" applyBorder="1" applyAlignment="1">
      <alignment horizontal="center" vertical="center" wrapText="1"/>
    </xf>
    <xf numFmtId="0" fontId="18" fillId="9" borderId="29" xfId="0" applyFont="1" applyFill="1" applyBorder="1" applyAlignment="1">
      <alignment horizontal="center" vertical="center" wrapText="1"/>
    </xf>
    <xf numFmtId="0" fontId="0" fillId="9" borderId="29" xfId="0" applyFill="1" applyBorder="1" applyAlignment="1">
      <alignment horizontal="center" vertical="center" wrapText="1"/>
    </xf>
    <xf numFmtId="0" fontId="18" fillId="8" borderId="29" xfId="0" applyFont="1" applyFill="1" applyBorder="1" applyAlignment="1">
      <alignment horizontal="center" vertical="center" wrapText="1"/>
    </xf>
    <xf numFmtId="0" fontId="0" fillId="8" borderId="29" xfId="0" applyFill="1" applyBorder="1" applyAlignment="1">
      <alignment horizontal="center" vertical="center" wrapText="1"/>
    </xf>
    <xf numFmtId="0" fontId="0" fillId="0" borderId="0" xfId="0" applyAlignment="1"/>
    <xf numFmtId="0" fontId="18" fillId="0" borderId="0" xfId="0" applyFont="1" applyFill="1" applyAlignment="1">
      <alignment horizontal="left" vertical="center" wrapText="1"/>
    </xf>
    <xf numFmtId="0" fontId="0" fillId="0" borderId="0" xfId="0" applyAlignment="1">
      <alignment horizontal="left"/>
    </xf>
    <xf numFmtId="0" fontId="23" fillId="0" borderId="0" xfId="0" applyFont="1" applyFill="1" applyAlignment="1">
      <alignment horizontal="center" vertical="center" wrapText="1"/>
    </xf>
    <xf numFmtId="0" fontId="23" fillId="0" borderId="0" xfId="0" applyFont="1" applyFill="1" applyAlignment="1"/>
    <xf numFmtId="0" fontId="0" fillId="0" borderId="0" xfId="0" applyFont="1" applyAlignment="1"/>
    <xf numFmtId="4" fontId="20" fillId="0" borderId="0" xfId="0" applyNumberFormat="1" applyFont="1" applyFill="1" applyAlignment="1">
      <alignment horizontal="center" wrapText="1"/>
    </xf>
    <xf numFmtId="4" fontId="18" fillId="0" borderId="0" xfId="0" applyNumberFormat="1" applyFont="1" applyFill="1" applyAlignment="1">
      <alignment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x14ac:dyDescent="0.2"/>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x14ac:dyDescent="0.2">
      <c r="B1" s="4"/>
      <c r="C1" s="1"/>
      <c r="D1" s="4"/>
      <c r="E1" s="4"/>
      <c r="I1" s="4" t="s">
        <v>287</v>
      </c>
      <c r="J1" s="1"/>
      <c r="K1" s="1"/>
    </row>
    <row r="2" spans="1:12" ht="13.5" hidden="1" customHeight="1" x14ac:dyDescent="0.2">
      <c r="B2" s="4"/>
      <c r="C2" s="1"/>
      <c r="D2" s="4"/>
      <c r="E2" s="4"/>
      <c r="I2" s="10" t="s">
        <v>288</v>
      </c>
      <c r="J2" s="1"/>
      <c r="K2" s="1"/>
    </row>
    <row r="3" spans="1:12" ht="13.5" hidden="1" customHeight="1" x14ac:dyDescent="0.2">
      <c r="B3" s="4"/>
      <c r="C3" s="1"/>
      <c r="D3" s="1"/>
      <c r="E3" s="1"/>
      <c r="I3" s="10"/>
      <c r="J3" s="1"/>
      <c r="K3" s="1"/>
    </row>
    <row r="4" spans="1:12" ht="13.5" hidden="1" customHeight="1" x14ac:dyDescent="0.2">
      <c r="B4" s="4"/>
      <c r="C4" s="1"/>
      <c r="D4" s="1"/>
      <c r="E4" s="1"/>
      <c r="I4" s="10"/>
      <c r="J4" s="1"/>
      <c r="K4" s="1"/>
    </row>
    <row r="5" spans="1:12" ht="13.5" hidden="1" customHeight="1" x14ac:dyDescent="0.2">
      <c r="B5" s="4"/>
      <c r="C5" s="1"/>
      <c r="D5" s="1"/>
      <c r="E5" s="1"/>
      <c r="I5" s="23"/>
      <c r="J5" s="1"/>
      <c r="K5" s="1"/>
    </row>
    <row r="6" spans="1:12" ht="13.5" hidden="1" customHeight="1" x14ac:dyDescent="0.2">
      <c r="B6" s="4"/>
      <c r="C6" s="1"/>
      <c r="D6" s="1"/>
      <c r="E6" s="1"/>
      <c r="I6" s="23"/>
      <c r="J6" s="1"/>
      <c r="K6" s="1"/>
    </row>
    <row r="7" spans="1:12" ht="13.5" customHeight="1" x14ac:dyDescent="0.2">
      <c r="B7" s="4"/>
      <c r="C7" s="1"/>
      <c r="D7" s="1"/>
      <c r="E7" s="1"/>
      <c r="I7" s="23"/>
      <c r="J7" s="1"/>
      <c r="K7" s="1"/>
    </row>
    <row r="8" spans="1:12" ht="20.25" customHeight="1" x14ac:dyDescent="0.2">
      <c r="A8" s="252" t="s">
        <v>336</v>
      </c>
      <c r="B8" s="252"/>
      <c r="C8" s="253"/>
      <c r="D8" s="253"/>
      <c r="E8" s="253"/>
      <c r="F8" s="253"/>
      <c r="G8" s="253"/>
      <c r="H8" s="253"/>
      <c r="I8" s="253"/>
      <c r="J8" s="253"/>
      <c r="K8" s="128"/>
      <c r="L8" s="128"/>
    </row>
    <row r="9" spans="1:12" ht="12" customHeight="1" x14ac:dyDescent="0.2">
      <c r="A9" s="3"/>
      <c r="B9" s="5"/>
      <c r="C9" s="5"/>
      <c r="D9" s="5"/>
      <c r="E9" s="5"/>
      <c r="F9" s="5"/>
      <c r="G9" s="5"/>
      <c r="H9" s="5"/>
      <c r="I9" s="5"/>
      <c r="J9" s="5"/>
      <c r="K9" s="5"/>
      <c r="L9" s="11"/>
    </row>
    <row r="10" spans="1:12" ht="30" customHeight="1" x14ac:dyDescent="0.2">
      <c r="A10" s="254" t="s">
        <v>50</v>
      </c>
      <c r="B10" s="256" t="s">
        <v>51</v>
      </c>
      <c r="C10" s="258" t="s">
        <v>337</v>
      </c>
      <c r="D10" s="259"/>
      <c r="E10" s="260"/>
      <c r="F10" s="258" t="s">
        <v>290</v>
      </c>
      <c r="G10" s="259"/>
      <c r="H10" s="260"/>
      <c r="I10" s="261" t="s">
        <v>338</v>
      </c>
      <c r="J10" s="262"/>
      <c r="K10" s="263"/>
      <c r="L10" s="11"/>
    </row>
    <row r="11" spans="1:12" ht="22.5" customHeight="1" x14ac:dyDescent="0.2">
      <c r="A11" s="255"/>
      <c r="B11" s="257"/>
      <c r="C11" s="66" t="s">
        <v>132</v>
      </c>
      <c r="D11" s="67" t="s">
        <v>139</v>
      </c>
      <c r="E11" s="68" t="s">
        <v>191</v>
      </c>
      <c r="F11" s="66" t="s">
        <v>132</v>
      </c>
      <c r="G11" s="67" t="s">
        <v>139</v>
      </c>
      <c r="H11" s="68" t="s">
        <v>191</v>
      </c>
      <c r="I11" s="66" t="s">
        <v>132</v>
      </c>
      <c r="J11" s="67" t="s">
        <v>139</v>
      </c>
      <c r="K11" s="68" t="s">
        <v>191</v>
      </c>
      <c r="L11" s="12"/>
    </row>
    <row r="12" spans="1:12" x14ac:dyDescent="0.2">
      <c r="A12" s="6">
        <v>1</v>
      </c>
      <c r="B12" s="48">
        <v>2</v>
      </c>
      <c r="C12" s="69">
        <v>3</v>
      </c>
      <c r="D12" s="70">
        <v>4</v>
      </c>
      <c r="E12" s="71">
        <v>5</v>
      </c>
      <c r="F12" s="69">
        <v>6</v>
      </c>
      <c r="G12" s="70">
        <v>7</v>
      </c>
      <c r="H12" s="71">
        <v>8</v>
      </c>
      <c r="I12" s="69">
        <v>9</v>
      </c>
      <c r="J12" s="70">
        <v>10</v>
      </c>
      <c r="K12" s="71">
        <v>11</v>
      </c>
      <c r="L12" s="13"/>
    </row>
    <row r="13" spans="1:12" x14ac:dyDescent="0.2">
      <c r="A13" s="45"/>
      <c r="B13" s="49"/>
      <c r="C13" s="72"/>
      <c r="D13" s="73"/>
      <c r="E13" s="74"/>
      <c r="F13" s="72"/>
      <c r="G13" s="73"/>
      <c r="H13" s="74"/>
      <c r="I13" s="72"/>
      <c r="J13" s="73"/>
      <c r="K13" s="74"/>
      <c r="L13" s="14"/>
    </row>
    <row r="14" spans="1:12" ht="21" hidden="1" customHeight="1" x14ac:dyDescent="0.2">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x14ac:dyDescent="0.2">
      <c r="A15" s="32"/>
      <c r="B15" s="51"/>
      <c r="C15" s="78"/>
      <c r="D15" s="79"/>
      <c r="E15" s="80"/>
      <c r="F15" s="78"/>
      <c r="G15" s="79"/>
      <c r="H15" s="80"/>
      <c r="I15" s="78"/>
      <c r="J15" s="79"/>
      <c r="K15" s="80"/>
      <c r="L15" s="16"/>
    </row>
    <row r="16" spans="1:12" ht="16.5" hidden="1" customHeight="1" x14ac:dyDescent="0.2">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x14ac:dyDescent="0.2">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x14ac:dyDescent="0.2">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x14ac:dyDescent="0.2">
      <c r="A19" s="7"/>
      <c r="B19" s="53"/>
      <c r="C19" s="78"/>
      <c r="D19" s="79"/>
      <c r="E19" s="80"/>
      <c r="F19" s="78"/>
      <c r="G19" s="79"/>
      <c r="H19" s="80"/>
      <c r="I19" s="78"/>
      <c r="J19" s="79"/>
      <c r="K19" s="80"/>
      <c r="L19" s="16"/>
    </row>
    <row r="20" spans="1:12" ht="30" hidden="1" customHeight="1" x14ac:dyDescent="0.2">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x14ac:dyDescent="0.2">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x14ac:dyDescent="0.2">
      <c r="A22" s="7"/>
      <c r="B22" s="53"/>
      <c r="C22" s="78"/>
      <c r="D22" s="79"/>
      <c r="E22" s="80"/>
      <c r="F22" s="78"/>
      <c r="G22" s="79"/>
      <c r="H22" s="80"/>
      <c r="I22" s="78"/>
      <c r="J22" s="79"/>
      <c r="K22" s="80"/>
      <c r="L22" s="16"/>
    </row>
    <row r="23" spans="1:12" ht="18" hidden="1" customHeight="1" x14ac:dyDescent="0.2">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x14ac:dyDescent="0.2">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x14ac:dyDescent="0.2">
      <c r="A25" s="7"/>
      <c r="B25" s="53"/>
      <c r="C25" s="78"/>
      <c r="D25" s="79"/>
      <c r="E25" s="80"/>
      <c r="F25" s="78"/>
      <c r="G25" s="79"/>
      <c r="H25" s="80"/>
      <c r="I25" s="78"/>
      <c r="J25" s="79"/>
      <c r="K25" s="80"/>
      <c r="L25" s="16"/>
    </row>
    <row r="26" spans="1:12" ht="17.25" hidden="1" customHeight="1" x14ac:dyDescent="0.2">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x14ac:dyDescent="0.2">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x14ac:dyDescent="0.2">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x14ac:dyDescent="0.2">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x14ac:dyDescent="0.2">
      <c r="A30" s="7"/>
      <c r="B30" s="53"/>
      <c r="C30" s="78"/>
      <c r="D30" s="79"/>
      <c r="E30" s="80"/>
      <c r="F30" s="78"/>
      <c r="G30" s="79"/>
      <c r="H30" s="80"/>
      <c r="I30" s="78"/>
      <c r="J30" s="79"/>
      <c r="K30" s="80"/>
      <c r="L30" s="16"/>
    </row>
    <row r="31" spans="1:12" ht="26.25" hidden="1" customHeight="1" x14ac:dyDescent="0.2">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x14ac:dyDescent="0.2">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x14ac:dyDescent="0.2">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x14ac:dyDescent="0.2">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x14ac:dyDescent="0.2">
      <c r="A35" s="7"/>
      <c r="B35" s="53"/>
      <c r="C35" s="78"/>
      <c r="D35" s="79"/>
      <c r="E35" s="80"/>
      <c r="F35" s="78"/>
      <c r="G35" s="79"/>
      <c r="H35" s="80"/>
      <c r="I35" s="78"/>
      <c r="J35" s="79"/>
      <c r="K35" s="80"/>
      <c r="L35" s="16"/>
    </row>
    <row r="36" spans="1:12" ht="19.5" hidden="1" customHeight="1" x14ac:dyDescent="0.2">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x14ac:dyDescent="0.2">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x14ac:dyDescent="0.2">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x14ac:dyDescent="0.2">
      <c r="A39" s="7"/>
      <c r="B39" s="53"/>
      <c r="C39" s="78"/>
      <c r="D39" s="79"/>
      <c r="E39" s="80"/>
      <c r="F39" s="78"/>
      <c r="G39" s="79"/>
      <c r="H39" s="80"/>
      <c r="I39" s="78"/>
      <c r="J39" s="79"/>
      <c r="K39" s="80"/>
      <c r="L39" s="16"/>
    </row>
    <row r="40" spans="1:12" ht="32.25" hidden="1" customHeight="1" x14ac:dyDescent="0.2">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x14ac:dyDescent="0.2">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x14ac:dyDescent="0.2">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x14ac:dyDescent="0.2">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x14ac:dyDescent="0.2">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x14ac:dyDescent="0.2">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x14ac:dyDescent="0.2">
      <c r="A46" s="37"/>
      <c r="B46" s="53"/>
      <c r="C46" s="78"/>
      <c r="D46" s="79"/>
      <c r="E46" s="80"/>
      <c r="F46" s="78"/>
      <c r="G46" s="79"/>
      <c r="H46" s="80"/>
      <c r="I46" s="78"/>
      <c r="J46" s="79"/>
      <c r="K46" s="80"/>
      <c r="L46" s="16"/>
    </row>
    <row r="47" spans="1:12" ht="19.5" hidden="1" customHeight="1" x14ac:dyDescent="0.2">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x14ac:dyDescent="0.2">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x14ac:dyDescent="0.2">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x14ac:dyDescent="0.2">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x14ac:dyDescent="0.2">
      <c r="A51" s="7"/>
      <c r="B51" s="53"/>
      <c r="C51" s="78"/>
      <c r="D51" s="79"/>
      <c r="E51" s="80"/>
      <c r="F51" s="78"/>
      <c r="G51" s="79"/>
      <c r="H51" s="80"/>
      <c r="I51" s="78"/>
      <c r="J51" s="79"/>
      <c r="K51" s="80"/>
      <c r="L51" s="16"/>
    </row>
    <row r="52" spans="1:12" ht="30" hidden="1" customHeight="1" x14ac:dyDescent="0.2">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x14ac:dyDescent="0.2">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x14ac:dyDescent="0.2">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x14ac:dyDescent="0.2">
      <c r="A55" s="7"/>
      <c r="B55" s="53"/>
      <c r="C55" s="78"/>
      <c r="D55" s="79"/>
      <c r="E55" s="80"/>
      <c r="F55" s="78"/>
      <c r="G55" s="79"/>
      <c r="H55" s="80"/>
      <c r="I55" s="78"/>
      <c r="J55" s="79"/>
      <c r="K55" s="80"/>
      <c r="L55" s="16"/>
    </row>
    <row r="56" spans="1:12" ht="29.25" hidden="1" customHeight="1" x14ac:dyDescent="0.2">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x14ac:dyDescent="0.2">
      <c r="A57" s="7" t="s">
        <v>79</v>
      </c>
      <c r="B57" s="53" t="s">
        <v>55</v>
      </c>
      <c r="C57" s="78">
        <v>200</v>
      </c>
      <c r="D57" s="79">
        <v>200</v>
      </c>
      <c r="E57" s="80">
        <v>200</v>
      </c>
      <c r="F57" s="78"/>
      <c r="G57" s="79"/>
      <c r="H57" s="80"/>
      <c r="I57" s="78">
        <f>C57+F57</f>
        <v>200</v>
      </c>
      <c r="J57" s="79">
        <f>D57+G57</f>
        <v>200</v>
      </c>
      <c r="K57" s="80">
        <f>E57+H57</f>
        <v>200</v>
      </c>
      <c r="L57" s="16"/>
    </row>
    <row r="58" spans="1:12" ht="14.25" hidden="1" customHeight="1" x14ac:dyDescent="0.2">
      <c r="A58" s="7"/>
      <c r="B58" s="53"/>
      <c r="C58" s="78"/>
      <c r="D58" s="79"/>
      <c r="E58" s="80"/>
      <c r="F58" s="78"/>
      <c r="G58" s="79"/>
      <c r="H58" s="80"/>
      <c r="I58" s="78"/>
      <c r="J58" s="79"/>
      <c r="K58" s="80"/>
      <c r="L58" s="16"/>
    </row>
    <row r="59" spans="1:12" ht="20.25" hidden="1" customHeight="1" x14ac:dyDescent="0.2">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x14ac:dyDescent="0.2">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x14ac:dyDescent="0.2">
      <c r="A61" s="7"/>
      <c r="B61" s="53"/>
      <c r="C61" s="78"/>
      <c r="D61" s="79"/>
      <c r="E61" s="80"/>
      <c r="F61" s="78"/>
      <c r="G61" s="79"/>
      <c r="H61" s="80"/>
      <c r="I61" s="78"/>
      <c r="J61" s="79"/>
      <c r="K61" s="80"/>
      <c r="L61" s="16"/>
    </row>
    <row r="62" spans="1:12" ht="19.5" hidden="1" customHeight="1" x14ac:dyDescent="0.2">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x14ac:dyDescent="0.2">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x14ac:dyDescent="0.2">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x14ac:dyDescent="0.2">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x14ac:dyDescent="0.2">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x14ac:dyDescent="0.2">
      <c r="A67" s="7"/>
      <c r="B67" s="53"/>
      <c r="C67" s="78"/>
      <c r="D67" s="79"/>
      <c r="E67" s="80"/>
      <c r="F67" s="78"/>
      <c r="G67" s="79"/>
      <c r="H67" s="80"/>
      <c r="I67" s="78"/>
      <c r="J67" s="79"/>
      <c r="K67" s="80"/>
      <c r="L67" s="16"/>
    </row>
    <row r="68" spans="1:12" ht="18" customHeight="1" x14ac:dyDescent="0.2">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x14ac:dyDescent="0.2">
      <c r="A69" s="7"/>
      <c r="B69" s="53"/>
      <c r="C69" s="78"/>
      <c r="D69" s="79"/>
      <c r="E69" s="80"/>
      <c r="F69" s="78"/>
      <c r="G69" s="79"/>
      <c r="H69" s="80"/>
      <c r="I69" s="78"/>
      <c r="J69" s="79"/>
      <c r="K69" s="80"/>
      <c r="L69" s="16"/>
    </row>
    <row r="70" spans="1:12" ht="28.5" customHeight="1" x14ac:dyDescent="0.2">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x14ac:dyDescent="0.2">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x14ac:dyDescent="0.2">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x14ac:dyDescent="0.2">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x14ac:dyDescent="0.2">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x14ac:dyDescent="0.2">
      <c r="A75" s="17"/>
      <c r="B75" s="59"/>
      <c r="C75" s="78"/>
      <c r="D75" s="79"/>
      <c r="E75" s="80"/>
      <c r="F75" s="78"/>
      <c r="G75" s="79"/>
      <c r="H75" s="80"/>
      <c r="I75" s="78"/>
      <c r="J75" s="79"/>
      <c r="K75" s="80"/>
      <c r="L75" s="16"/>
    </row>
    <row r="76" spans="1:12" ht="32.25" customHeight="1" x14ac:dyDescent="0.2">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x14ac:dyDescent="0.2">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x14ac:dyDescent="0.2">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x14ac:dyDescent="0.2">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x14ac:dyDescent="0.2">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x14ac:dyDescent="0.2">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x14ac:dyDescent="0.2">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x14ac:dyDescent="0.2">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x14ac:dyDescent="0.2">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x14ac:dyDescent="0.2">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x14ac:dyDescent="0.2">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x14ac:dyDescent="0.2">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x14ac:dyDescent="0.2">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x14ac:dyDescent="0.2">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x14ac:dyDescent="0.2">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x14ac:dyDescent="0.2">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x14ac:dyDescent="0.2">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x14ac:dyDescent="0.2">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x14ac:dyDescent="0.2">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x14ac:dyDescent="0.2">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x14ac:dyDescent="0.2">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x14ac:dyDescent="0.2">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x14ac:dyDescent="0.2">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x14ac:dyDescent="0.2">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x14ac:dyDescent="0.2">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x14ac:dyDescent="0.2">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x14ac:dyDescent="0.2">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x14ac:dyDescent="0.2">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x14ac:dyDescent="0.2">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x14ac:dyDescent="0.2">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x14ac:dyDescent="0.2">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x14ac:dyDescent="0.2">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x14ac:dyDescent="0.2">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x14ac:dyDescent="0.2">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x14ac:dyDescent="0.2">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x14ac:dyDescent="0.2">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x14ac:dyDescent="0.2">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x14ac:dyDescent="0.2">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x14ac:dyDescent="0.2">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x14ac:dyDescent="0.2">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x14ac:dyDescent="0.2">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x14ac:dyDescent="0.2">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x14ac:dyDescent="0.2">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x14ac:dyDescent="0.2">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x14ac:dyDescent="0.2">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x14ac:dyDescent="0.2">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x14ac:dyDescent="0.2">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x14ac:dyDescent="0.2">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x14ac:dyDescent="0.2">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x14ac:dyDescent="0.2">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x14ac:dyDescent="0.2">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x14ac:dyDescent="0.2">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x14ac:dyDescent="0.2">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x14ac:dyDescent="0.2">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x14ac:dyDescent="0.2">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x14ac:dyDescent="0.2">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x14ac:dyDescent="0.2">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x14ac:dyDescent="0.2">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x14ac:dyDescent="0.2">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x14ac:dyDescent="0.2">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x14ac:dyDescent="0.2">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x14ac:dyDescent="0.2">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x14ac:dyDescent="0.2">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x14ac:dyDescent="0.2">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x14ac:dyDescent="0.2">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x14ac:dyDescent="0.2">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x14ac:dyDescent="0.2">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x14ac:dyDescent="0.2">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x14ac:dyDescent="0.2">
      <c r="A144" s="152"/>
      <c r="B144" s="59"/>
      <c r="C144" s="148"/>
      <c r="D144" s="79"/>
      <c r="E144" s="80"/>
      <c r="F144" s="148"/>
      <c r="G144" s="79"/>
      <c r="H144" s="80"/>
      <c r="I144" s="148"/>
      <c r="J144" s="79"/>
      <c r="K144" s="80"/>
      <c r="L144" s="16"/>
    </row>
    <row r="145" spans="1:12" ht="34.9" customHeight="1" x14ac:dyDescent="0.2">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x14ac:dyDescent="0.2">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x14ac:dyDescent="0.2">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x14ac:dyDescent="0.2">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x14ac:dyDescent="0.2">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x14ac:dyDescent="0.2">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x14ac:dyDescent="0.2">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x14ac:dyDescent="0.2">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x14ac:dyDescent="0.2">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x14ac:dyDescent="0.2">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x14ac:dyDescent="0.2">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x14ac:dyDescent="0.2">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x14ac:dyDescent="0.2">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x14ac:dyDescent="0.2">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x14ac:dyDescent="0.2">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x14ac:dyDescent="0.2">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x14ac:dyDescent="0.2">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x14ac:dyDescent="0.2">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x14ac:dyDescent="0.2">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x14ac:dyDescent="0.2">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x14ac:dyDescent="0.2">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x14ac:dyDescent="0.2">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x14ac:dyDescent="0.2">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x14ac:dyDescent="0.2">
      <c r="A168" s="17"/>
      <c r="B168" s="59"/>
      <c r="C168" s="78"/>
      <c r="D168" s="79"/>
      <c r="E168" s="80"/>
      <c r="F168" s="78"/>
      <c r="G168" s="79"/>
      <c r="H168" s="80"/>
      <c r="I168" s="78"/>
      <c r="J168" s="79"/>
      <c r="K168" s="80"/>
    </row>
    <row r="169" spans="1:12" ht="21" customHeight="1" x14ac:dyDescent="0.2">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x14ac:dyDescent="0.2">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x14ac:dyDescent="0.2">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x14ac:dyDescent="0.2">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x14ac:dyDescent="0.2">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x14ac:dyDescent="0.2">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x14ac:dyDescent="0.25">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x14ac:dyDescent="0.2">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x14ac:dyDescent="0.2">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x14ac:dyDescent="0.2">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x14ac:dyDescent="0.2">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x14ac:dyDescent="0.2">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x14ac:dyDescent="0.25">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x14ac:dyDescent="0.2">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x14ac:dyDescent="0.2">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x14ac:dyDescent="0.2">
      <c r="A184" s="152"/>
      <c r="B184" s="153"/>
      <c r="C184" s="78"/>
      <c r="D184" s="79"/>
      <c r="E184" s="80"/>
      <c r="F184" s="78"/>
      <c r="G184" s="79"/>
      <c r="H184" s="80"/>
      <c r="I184" s="78"/>
      <c r="J184" s="79"/>
      <c r="K184" s="80"/>
    </row>
    <row r="185" spans="1:12" s="22" customFormat="1" ht="31.5" customHeight="1" x14ac:dyDescent="0.2">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x14ac:dyDescent="0.2">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x14ac:dyDescent="0.2">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x14ac:dyDescent="0.2">
      <c r="A188" s="17"/>
      <c r="B188" s="59"/>
      <c r="C188" s="78"/>
      <c r="D188" s="79"/>
      <c r="E188" s="80"/>
      <c r="F188" s="78"/>
      <c r="G188" s="79"/>
      <c r="H188" s="80"/>
      <c r="I188" s="78"/>
      <c r="J188" s="79"/>
      <c r="K188" s="80"/>
    </row>
    <row r="189" spans="1:12" ht="18.75" customHeight="1" x14ac:dyDescent="0.2">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x14ac:dyDescent="0.2">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x14ac:dyDescent="0.2">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x14ac:dyDescent="0.2">
      <c r="A192" s="173"/>
      <c r="B192" s="174"/>
      <c r="C192" s="175"/>
      <c r="D192" s="176"/>
      <c r="E192" s="177"/>
      <c r="F192" s="175"/>
      <c r="G192" s="176"/>
      <c r="H192" s="177"/>
      <c r="I192" s="175"/>
      <c r="J192" s="176"/>
      <c r="K192" s="177"/>
    </row>
    <row r="193" spans="1:12" ht="31.5" hidden="1" customHeight="1" x14ac:dyDescent="0.2">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x14ac:dyDescent="0.2">
      <c r="C195" s="18"/>
      <c r="D195" s="18"/>
      <c r="E195" s="18"/>
      <c r="F195" s="21"/>
      <c r="G195" s="21"/>
      <c r="H195" s="21"/>
      <c r="I195" s="18"/>
      <c r="J195" s="18"/>
      <c r="K195" s="18"/>
      <c r="L195" s="18" t="e">
        <f>L143+#REF!+L74</f>
        <v>#VALUE!</v>
      </c>
    </row>
    <row r="196" spans="1:12" x14ac:dyDescent="0.2">
      <c r="C196" s="18"/>
      <c r="D196" s="18"/>
      <c r="E196" s="18"/>
      <c r="F196" s="21"/>
      <c r="G196" s="21"/>
      <c r="H196" s="21"/>
      <c r="I196" s="18"/>
      <c r="J196" s="18"/>
      <c r="K196" s="18"/>
    </row>
    <row r="198" spans="1:12" x14ac:dyDescent="0.2">
      <c r="C198" s="18"/>
      <c r="D198" s="18"/>
      <c r="E198" s="18"/>
      <c r="F198" s="21"/>
      <c r="G198" s="21"/>
      <c r="H198" s="21"/>
      <c r="I198" s="18"/>
      <c r="J198" s="18"/>
      <c r="K198" s="18"/>
    </row>
    <row r="201" spans="1:12" x14ac:dyDescent="0.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x14ac:dyDescent="0.2"/>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x14ac:dyDescent="0.2">
      <c r="B1" s="4"/>
      <c r="C1" s="1"/>
      <c r="D1" s="4"/>
      <c r="E1" s="4"/>
      <c r="I1" s="4" t="s">
        <v>287</v>
      </c>
      <c r="J1" s="1"/>
      <c r="K1" s="1"/>
    </row>
    <row r="2" spans="1:12" ht="13.5" customHeight="1" x14ac:dyDescent="0.2">
      <c r="B2" s="4"/>
      <c r="C2" s="1"/>
      <c r="D2" s="4"/>
      <c r="E2" s="4"/>
      <c r="I2" s="10" t="s">
        <v>288</v>
      </c>
      <c r="J2" s="1"/>
      <c r="K2" s="1"/>
    </row>
    <row r="3" spans="1:12" ht="13.5" hidden="1" customHeight="1" x14ac:dyDescent="0.2">
      <c r="B3" s="4"/>
      <c r="C3" s="1"/>
      <c r="D3" s="1"/>
      <c r="E3" s="1"/>
      <c r="I3" s="10"/>
      <c r="J3" s="1"/>
      <c r="K3" s="1"/>
    </row>
    <row r="4" spans="1:12" ht="13.5" hidden="1" customHeight="1" x14ac:dyDescent="0.2">
      <c r="B4" s="4"/>
      <c r="C4" s="1"/>
      <c r="D4" s="1"/>
      <c r="E4" s="1"/>
      <c r="I4" s="10"/>
      <c r="J4" s="1"/>
      <c r="K4" s="1"/>
    </row>
    <row r="5" spans="1:12" ht="13.5" hidden="1" customHeight="1" x14ac:dyDescent="0.2">
      <c r="B5" s="4"/>
      <c r="C5" s="1"/>
      <c r="D5" s="1"/>
      <c r="E5" s="1"/>
      <c r="I5" s="23"/>
      <c r="J5" s="1"/>
      <c r="K5" s="1"/>
    </row>
    <row r="6" spans="1:12" ht="13.5" hidden="1" customHeight="1" x14ac:dyDescent="0.2">
      <c r="B6" s="4"/>
      <c r="C6" s="1"/>
      <c r="D6" s="1"/>
      <c r="E6" s="1"/>
      <c r="I6" s="23"/>
      <c r="J6" s="1"/>
      <c r="K6" s="1"/>
    </row>
    <row r="7" spans="1:12" ht="13.5" customHeight="1" x14ac:dyDescent="0.2">
      <c r="B7" s="4"/>
      <c r="C7" s="1"/>
      <c r="D7" s="1"/>
      <c r="E7" s="1"/>
      <c r="I7" s="23"/>
      <c r="J7" s="1"/>
      <c r="K7" s="1"/>
    </row>
    <row r="8" spans="1:12" ht="20.25" customHeight="1" x14ac:dyDescent="0.2">
      <c r="A8" s="252" t="s">
        <v>292</v>
      </c>
      <c r="B8" s="252"/>
      <c r="C8" s="253"/>
      <c r="D8" s="253"/>
      <c r="E8" s="253"/>
      <c r="F8" s="253"/>
      <c r="G8" s="253"/>
      <c r="H8" s="253"/>
      <c r="I8" s="253"/>
      <c r="J8" s="253"/>
      <c r="K8" s="19"/>
      <c r="L8" s="19"/>
    </row>
    <row r="9" spans="1:12" ht="12" customHeight="1" x14ac:dyDescent="0.2">
      <c r="A9" s="3"/>
      <c r="B9" s="5"/>
      <c r="C9" s="5"/>
      <c r="D9" s="5"/>
      <c r="E9" s="5"/>
      <c r="F9" s="5"/>
      <c r="G9" s="5"/>
      <c r="H9" s="5"/>
      <c r="I9" s="5"/>
      <c r="J9" s="5"/>
      <c r="K9" s="5"/>
      <c r="L9" s="11"/>
    </row>
    <row r="10" spans="1:12" ht="20.25" customHeight="1" x14ac:dyDescent="0.2">
      <c r="A10" s="254" t="s">
        <v>50</v>
      </c>
      <c r="B10" s="256" t="s">
        <v>51</v>
      </c>
      <c r="C10" s="258" t="s">
        <v>289</v>
      </c>
      <c r="D10" s="259"/>
      <c r="E10" s="260"/>
      <c r="F10" s="258" t="s">
        <v>290</v>
      </c>
      <c r="G10" s="259"/>
      <c r="H10" s="260"/>
      <c r="I10" s="261" t="s">
        <v>291</v>
      </c>
      <c r="J10" s="262"/>
      <c r="K10" s="263"/>
      <c r="L10" s="11"/>
    </row>
    <row r="11" spans="1:12" ht="22.5" customHeight="1" x14ac:dyDescent="0.2">
      <c r="A11" s="255"/>
      <c r="B11" s="257"/>
      <c r="C11" s="66" t="s">
        <v>132</v>
      </c>
      <c r="D11" s="67" t="s">
        <v>139</v>
      </c>
      <c r="E11" s="68" t="s">
        <v>191</v>
      </c>
      <c r="F11" s="66" t="s">
        <v>132</v>
      </c>
      <c r="G11" s="67" t="s">
        <v>139</v>
      </c>
      <c r="H11" s="68" t="s">
        <v>191</v>
      </c>
      <c r="I11" s="66" t="s">
        <v>132</v>
      </c>
      <c r="J11" s="67" t="s">
        <v>139</v>
      </c>
      <c r="K11" s="68" t="s">
        <v>191</v>
      </c>
      <c r="L11" s="12"/>
    </row>
    <row r="12" spans="1:12" x14ac:dyDescent="0.2">
      <c r="A12" s="6">
        <v>1</v>
      </c>
      <c r="B12" s="48">
        <v>2</v>
      </c>
      <c r="C12" s="69">
        <v>3</v>
      </c>
      <c r="D12" s="70">
        <v>4</v>
      </c>
      <c r="E12" s="71">
        <v>5</v>
      </c>
      <c r="F12" s="69">
        <v>6</v>
      </c>
      <c r="G12" s="70">
        <v>7</v>
      </c>
      <c r="H12" s="71">
        <v>8</v>
      </c>
      <c r="I12" s="69">
        <v>9</v>
      </c>
      <c r="J12" s="70">
        <v>10</v>
      </c>
      <c r="K12" s="71">
        <v>11</v>
      </c>
      <c r="L12" s="13"/>
    </row>
    <row r="13" spans="1:12" x14ac:dyDescent="0.2">
      <c r="A13" s="45"/>
      <c r="B13" s="49"/>
      <c r="C13" s="72"/>
      <c r="D13" s="73"/>
      <c r="E13" s="74"/>
      <c r="F13" s="72"/>
      <c r="G13" s="73"/>
      <c r="H13" s="74"/>
      <c r="I13" s="72"/>
      <c r="J13" s="73"/>
      <c r="K13" s="74"/>
      <c r="L13" s="14"/>
    </row>
    <row r="14" spans="1:12" ht="21" hidden="1" customHeight="1" x14ac:dyDescent="0.2">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x14ac:dyDescent="0.2">
      <c r="A15" s="32"/>
      <c r="B15" s="51"/>
      <c r="C15" s="78"/>
      <c r="D15" s="79"/>
      <c r="E15" s="80"/>
      <c r="F15" s="78"/>
      <c r="G15" s="79"/>
      <c r="H15" s="80"/>
      <c r="I15" s="78"/>
      <c r="J15" s="79"/>
      <c r="K15" s="80"/>
      <c r="L15" s="16"/>
    </row>
    <row r="16" spans="1:12" ht="16.5" hidden="1" customHeight="1" x14ac:dyDescent="0.2">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x14ac:dyDescent="0.2">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x14ac:dyDescent="0.2">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x14ac:dyDescent="0.2">
      <c r="A19" s="34"/>
      <c r="B19" s="52"/>
      <c r="C19" s="81"/>
      <c r="D19" s="82"/>
      <c r="E19" s="83"/>
      <c r="F19" s="81"/>
      <c r="G19" s="82"/>
      <c r="H19" s="83"/>
      <c r="I19" s="81"/>
      <c r="J19" s="82"/>
      <c r="K19" s="83"/>
      <c r="L19" s="16"/>
    </row>
    <row r="20" spans="1:12" ht="30" hidden="1" customHeight="1" x14ac:dyDescent="0.2">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x14ac:dyDescent="0.2">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x14ac:dyDescent="0.2">
      <c r="A22" s="34"/>
      <c r="B22" s="52"/>
      <c r="C22" s="81"/>
      <c r="D22" s="82"/>
      <c r="E22" s="83"/>
      <c r="F22" s="81"/>
      <c r="G22" s="82"/>
      <c r="H22" s="83"/>
      <c r="I22" s="81"/>
      <c r="J22" s="82"/>
      <c r="K22" s="83"/>
      <c r="L22" s="16"/>
    </row>
    <row r="23" spans="1:12" ht="18" hidden="1" customHeight="1" x14ac:dyDescent="0.2">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x14ac:dyDescent="0.2">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x14ac:dyDescent="0.2">
      <c r="A25" s="7"/>
      <c r="B25" s="53"/>
      <c r="C25" s="78"/>
      <c r="D25" s="79"/>
      <c r="E25" s="80"/>
      <c r="F25" s="78"/>
      <c r="G25" s="79"/>
      <c r="H25" s="80"/>
      <c r="I25" s="78"/>
      <c r="J25" s="79"/>
      <c r="K25" s="80"/>
      <c r="L25" s="16"/>
    </row>
    <row r="26" spans="1:12" ht="17.25" hidden="1" customHeight="1" x14ac:dyDescent="0.2">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x14ac:dyDescent="0.2">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x14ac:dyDescent="0.2">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x14ac:dyDescent="0.2">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x14ac:dyDescent="0.2">
      <c r="A30" s="34"/>
      <c r="B30" s="52"/>
      <c r="C30" s="81"/>
      <c r="D30" s="82"/>
      <c r="E30" s="83"/>
      <c r="F30" s="81"/>
      <c r="G30" s="82"/>
      <c r="H30" s="83"/>
      <c r="I30" s="81"/>
      <c r="J30" s="82"/>
      <c r="K30" s="83"/>
      <c r="L30" s="16"/>
    </row>
    <row r="31" spans="1:12" ht="26.25" hidden="1" customHeight="1" x14ac:dyDescent="0.2">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x14ac:dyDescent="0.2">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x14ac:dyDescent="0.2">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x14ac:dyDescent="0.2">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x14ac:dyDescent="0.2">
      <c r="A35" s="34"/>
      <c r="B35" s="52"/>
      <c r="C35" s="81"/>
      <c r="D35" s="82"/>
      <c r="E35" s="83"/>
      <c r="F35" s="81"/>
      <c r="G35" s="82"/>
      <c r="H35" s="83"/>
      <c r="I35" s="81"/>
      <c r="J35" s="82"/>
      <c r="K35" s="83"/>
      <c r="L35" s="16"/>
    </row>
    <row r="36" spans="1:12" ht="19.5" hidden="1" customHeight="1" x14ac:dyDescent="0.2">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x14ac:dyDescent="0.2">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x14ac:dyDescent="0.2">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x14ac:dyDescent="0.2">
      <c r="A39" s="34"/>
      <c r="B39" s="52"/>
      <c r="C39" s="81"/>
      <c r="D39" s="82"/>
      <c r="E39" s="83"/>
      <c r="F39" s="81"/>
      <c r="G39" s="82"/>
      <c r="H39" s="83"/>
      <c r="I39" s="81"/>
      <c r="J39" s="82"/>
      <c r="K39" s="83"/>
      <c r="L39" s="16"/>
    </row>
    <row r="40" spans="1:12" ht="32.25" hidden="1" customHeight="1" x14ac:dyDescent="0.2">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x14ac:dyDescent="0.2">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x14ac:dyDescent="0.2">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x14ac:dyDescent="0.2">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x14ac:dyDescent="0.2">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x14ac:dyDescent="0.2">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x14ac:dyDescent="0.2">
      <c r="A46" s="37"/>
      <c r="B46" s="53"/>
      <c r="C46" s="78"/>
      <c r="D46" s="79"/>
      <c r="E46" s="80"/>
      <c r="F46" s="78"/>
      <c r="G46" s="79"/>
      <c r="H46" s="80"/>
      <c r="I46" s="78"/>
      <c r="J46" s="79"/>
      <c r="K46" s="80"/>
      <c r="L46" s="16"/>
    </row>
    <row r="47" spans="1:12" ht="19.5" hidden="1" customHeight="1" x14ac:dyDescent="0.2">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x14ac:dyDescent="0.2">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x14ac:dyDescent="0.2">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x14ac:dyDescent="0.2">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x14ac:dyDescent="0.2">
      <c r="A51" s="34"/>
      <c r="B51" s="52"/>
      <c r="C51" s="81"/>
      <c r="D51" s="82"/>
      <c r="E51" s="83"/>
      <c r="F51" s="81"/>
      <c r="G51" s="82"/>
      <c r="H51" s="83"/>
      <c r="I51" s="81"/>
      <c r="J51" s="82"/>
      <c r="K51" s="83"/>
      <c r="L51" s="16"/>
    </row>
    <row r="52" spans="1:12" ht="30" hidden="1" customHeight="1" x14ac:dyDescent="0.2">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x14ac:dyDescent="0.2">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x14ac:dyDescent="0.2">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x14ac:dyDescent="0.2">
      <c r="A55" s="34"/>
      <c r="B55" s="52"/>
      <c r="C55" s="81"/>
      <c r="D55" s="82"/>
      <c r="E55" s="83"/>
      <c r="F55" s="81"/>
      <c r="G55" s="82"/>
      <c r="H55" s="83"/>
      <c r="I55" s="81"/>
      <c r="J55" s="82"/>
      <c r="K55" s="83"/>
      <c r="L55" s="16"/>
    </row>
    <row r="56" spans="1:12" ht="29.25" hidden="1" customHeight="1" x14ac:dyDescent="0.2">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x14ac:dyDescent="0.2">
      <c r="A57" s="34" t="s">
        <v>79</v>
      </c>
      <c r="B57" s="52" t="s">
        <v>55</v>
      </c>
      <c r="C57" s="81">
        <v>200</v>
      </c>
      <c r="D57" s="82">
        <v>200</v>
      </c>
      <c r="E57" s="83">
        <v>200</v>
      </c>
      <c r="F57" s="81"/>
      <c r="G57" s="82"/>
      <c r="H57" s="83"/>
      <c r="I57" s="81">
        <f>C57+F57</f>
        <v>200</v>
      </c>
      <c r="J57" s="82">
        <f>D57+G57</f>
        <v>200</v>
      </c>
      <c r="K57" s="83">
        <f>E57+H57</f>
        <v>200</v>
      </c>
      <c r="L57" s="16"/>
    </row>
    <row r="58" spans="1:12" ht="14.25" hidden="1" customHeight="1" x14ac:dyDescent="0.2">
      <c r="A58" s="34"/>
      <c r="B58" s="52"/>
      <c r="C58" s="81"/>
      <c r="D58" s="82"/>
      <c r="E58" s="83"/>
      <c r="F58" s="81"/>
      <c r="G58" s="82"/>
      <c r="H58" s="83"/>
      <c r="I58" s="81"/>
      <c r="J58" s="82"/>
      <c r="K58" s="83"/>
      <c r="L58" s="16"/>
    </row>
    <row r="59" spans="1:12" ht="20.25" hidden="1" customHeight="1" x14ac:dyDescent="0.2">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x14ac:dyDescent="0.2">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x14ac:dyDescent="0.2">
      <c r="A61" s="34"/>
      <c r="B61" s="52"/>
      <c r="C61" s="81"/>
      <c r="D61" s="82"/>
      <c r="E61" s="83"/>
      <c r="F61" s="81"/>
      <c r="G61" s="82"/>
      <c r="H61" s="83"/>
      <c r="I61" s="81"/>
      <c r="J61" s="82"/>
      <c r="K61" s="83"/>
      <c r="L61" s="16"/>
    </row>
    <row r="62" spans="1:12" ht="19.5" hidden="1" customHeight="1" x14ac:dyDescent="0.2">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x14ac:dyDescent="0.2">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x14ac:dyDescent="0.2">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x14ac:dyDescent="0.2">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x14ac:dyDescent="0.2">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x14ac:dyDescent="0.2">
      <c r="A67" s="7"/>
      <c r="B67" s="53"/>
      <c r="C67" s="78"/>
      <c r="D67" s="79"/>
      <c r="E67" s="80"/>
      <c r="F67" s="78"/>
      <c r="G67" s="79"/>
      <c r="H67" s="80"/>
      <c r="I67" s="78"/>
      <c r="J67" s="79"/>
      <c r="K67" s="80"/>
      <c r="L67" s="16"/>
    </row>
    <row r="68" spans="1:12" ht="18" customHeight="1" x14ac:dyDescent="0.2">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x14ac:dyDescent="0.2">
      <c r="A69" s="7"/>
      <c r="B69" s="53"/>
      <c r="C69" s="78"/>
      <c r="D69" s="79"/>
      <c r="E69" s="80"/>
      <c r="F69" s="78"/>
      <c r="G69" s="79"/>
      <c r="H69" s="80"/>
      <c r="I69" s="78"/>
      <c r="J69" s="79"/>
      <c r="K69" s="80"/>
      <c r="L69" s="16"/>
    </row>
    <row r="70" spans="1:12" ht="28.5" customHeight="1" x14ac:dyDescent="0.2">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x14ac:dyDescent="0.2">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x14ac:dyDescent="0.2">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x14ac:dyDescent="0.2">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x14ac:dyDescent="0.2">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x14ac:dyDescent="0.2">
      <c r="A75" s="17"/>
      <c r="B75" s="59"/>
      <c r="C75" s="78"/>
      <c r="D75" s="79"/>
      <c r="E75" s="80"/>
      <c r="F75" s="78"/>
      <c r="G75" s="79"/>
      <c r="H75" s="80"/>
      <c r="I75" s="78"/>
      <c r="J75" s="79"/>
      <c r="K75" s="80"/>
      <c r="L75" s="16"/>
    </row>
    <row r="76" spans="1:12" s="127" customFormat="1" ht="32.25" customHeight="1" x14ac:dyDescent="0.2">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x14ac:dyDescent="0.2">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x14ac:dyDescent="0.2">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x14ac:dyDescent="0.2">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x14ac:dyDescent="0.2">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x14ac:dyDescent="0.2">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x14ac:dyDescent="0.2">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x14ac:dyDescent="0.2">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x14ac:dyDescent="0.2">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x14ac:dyDescent="0.2">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x14ac:dyDescent="0.2">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x14ac:dyDescent="0.2">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x14ac:dyDescent="0.2">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x14ac:dyDescent="0.2">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x14ac:dyDescent="0.2">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x14ac:dyDescent="0.2">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x14ac:dyDescent="0.2">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x14ac:dyDescent="0.2">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x14ac:dyDescent="0.2">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x14ac:dyDescent="0.2">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x14ac:dyDescent="0.2">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x14ac:dyDescent="0.2">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x14ac:dyDescent="0.2">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x14ac:dyDescent="0.2">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x14ac:dyDescent="0.2">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x14ac:dyDescent="0.2">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x14ac:dyDescent="0.2">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x14ac:dyDescent="0.2">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x14ac:dyDescent="0.2">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x14ac:dyDescent="0.2">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x14ac:dyDescent="0.2">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x14ac:dyDescent="0.2">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x14ac:dyDescent="0.2">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x14ac:dyDescent="0.2">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x14ac:dyDescent="0.2">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x14ac:dyDescent="0.2">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x14ac:dyDescent="0.2">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x14ac:dyDescent="0.2">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x14ac:dyDescent="0.2">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x14ac:dyDescent="0.2">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x14ac:dyDescent="0.2">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x14ac:dyDescent="0.2">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x14ac:dyDescent="0.2">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x14ac:dyDescent="0.2">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x14ac:dyDescent="0.2">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x14ac:dyDescent="0.2">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x14ac:dyDescent="0.2">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x14ac:dyDescent="0.2">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x14ac:dyDescent="0.2">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x14ac:dyDescent="0.2">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x14ac:dyDescent="0.2">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x14ac:dyDescent="0.2">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x14ac:dyDescent="0.2">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x14ac:dyDescent="0.2">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x14ac:dyDescent="0.2">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x14ac:dyDescent="0.2">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x14ac:dyDescent="0.2">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x14ac:dyDescent="0.2">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x14ac:dyDescent="0.2">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x14ac:dyDescent="0.2">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x14ac:dyDescent="0.2">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x14ac:dyDescent="0.2">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x14ac:dyDescent="0.2">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x14ac:dyDescent="0.2">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x14ac:dyDescent="0.2">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x14ac:dyDescent="0.2">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x14ac:dyDescent="0.2">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x14ac:dyDescent="0.2">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x14ac:dyDescent="0.2">
      <c r="A144" s="29"/>
      <c r="B144" s="58"/>
      <c r="C144" s="35"/>
      <c r="D144" s="82"/>
      <c r="E144" s="83"/>
      <c r="F144" s="35"/>
      <c r="G144" s="82"/>
      <c r="H144" s="83"/>
      <c r="I144" s="35"/>
      <c r="J144" s="82"/>
      <c r="K144" s="83"/>
      <c r="L144" s="25"/>
    </row>
    <row r="145" spans="1:12" s="127" customFormat="1" ht="34.9" customHeight="1" x14ac:dyDescent="0.2">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x14ac:dyDescent="0.2">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x14ac:dyDescent="0.2">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x14ac:dyDescent="0.2">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x14ac:dyDescent="0.2">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x14ac:dyDescent="0.2">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x14ac:dyDescent="0.2">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x14ac:dyDescent="0.2">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x14ac:dyDescent="0.2">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x14ac:dyDescent="0.2">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x14ac:dyDescent="0.2">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x14ac:dyDescent="0.2">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x14ac:dyDescent="0.2">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x14ac:dyDescent="0.2">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x14ac:dyDescent="0.2">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x14ac:dyDescent="0.2">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x14ac:dyDescent="0.2">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x14ac:dyDescent="0.2">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x14ac:dyDescent="0.2">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x14ac:dyDescent="0.2">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x14ac:dyDescent="0.2">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x14ac:dyDescent="0.2">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x14ac:dyDescent="0.2">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x14ac:dyDescent="0.2">
      <c r="A168" s="30"/>
      <c r="B168" s="58"/>
      <c r="C168" s="81"/>
      <c r="D168" s="82"/>
      <c r="E168" s="83"/>
      <c r="F168" s="81"/>
      <c r="G168" s="82"/>
      <c r="H168" s="83"/>
      <c r="I168" s="81"/>
      <c r="J168" s="82"/>
      <c r="K168" s="83"/>
    </row>
    <row r="169" spans="1:12" s="127" customFormat="1" ht="21" customHeight="1" x14ac:dyDescent="0.2">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x14ac:dyDescent="0.2">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x14ac:dyDescent="0.2">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x14ac:dyDescent="0.2">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x14ac:dyDescent="0.2">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x14ac:dyDescent="0.2">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x14ac:dyDescent="0.25">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x14ac:dyDescent="0.2">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x14ac:dyDescent="0.2">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x14ac:dyDescent="0.2">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x14ac:dyDescent="0.2">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x14ac:dyDescent="0.2">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x14ac:dyDescent="0.25">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x14ac:dyDescent="0.2">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x14ac:dyDescent="0.2">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x14ac:dyDescent="0.2">
      <c r="A184" s="29"/>
      <c r="B184" s="60"/>
      <c r="C184" s="81"/>
      <c r="D184" s="82"/>
      <c r="E184" s="83"/>
      <c r="F184" s="81"/>
      <c r="G184" s="82"/>
      <c r="H184" s="83"/>
      <c r="I184" s="81"/>
      <c r="J184" s="82"/>
      <c r="K184" s="83"/>
    </row>
    <row r="185" spans="1:12" s="31" customFormat="1" ht="31.5" customHeight="1" x14ac:dyDescent="0.2">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x14ac:dyDescent="0.2">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x14ac:dyDescent="0.2">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x14ac:dyDescent="0.2">
      <c r="A188" s="30"/>
      <c r="B188" s="58"/>
      <c r="C188" s="81"/>
      <c r="D188" s="82"/>
      <c r="E188" s="83"/>
      <c r="F188" s="81"/>
      <c r="G188" s="82"/>
      <c r="H188" s="83"/>
      <c r="I188" s="81"/>
      <c r="J188" s="82"/>
      <c r="K188" s="83"/>
    </row>
    <row r="189" spans="1:12" s="27" customFormat="1" ht="18.75" customHeight="1" x14ac:dyDescent="0.2">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x14ac:dyDescent="0.2">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x14ac:dyDescent="0.2">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x14ac:dyDescent="0.2">
      <c r="A192" s="43"/>
      <c r="B192" s="64"/>
      <c r="C192" s="90"/>
      <c r="D192" s="91"/>
      <c r="E192" s="92"/>
      <c r="F192" s="90"/>
      <c r="G192" s="91"/>
      <c r="H192" s="92"/>
      <c r="I192" s="90"/>
      <c r="J192" s="91"/>
      <c r="K192" s="92"/>
    </row>
    <row r="193" spans="1:12" ht="31.5" customHeight="1" x14ac:dyDescent="0.2">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x14ac:dyDescent="0.2">
      <c r="C195" s="18"/>
      <c r="D195" s="18"/>
      <c r="E195" s="18"/>
      <c r="F195" s="21"/>
      <c r="G195" s="21"/>
      <c r="H195" s="21"/>
      <c r="I195" s="18"/>
      <c r="J195" s="18"/>
      <c r="K195" s="18"/>
      <c r="L195" s="18" t="e">
        <f>L143+#REF!+L74</f>
        <v>#VALUE!</v>
      </c>
    </row>
    <row r="196" spans="1:12" x14ac:dyDescent="0.2">
      <c r="C196" s="18"/>
      <c r="D196" s="18"/>
      <c r="E196" s="18"/>
      <c r="F196" s="21"/>
      <c r="G196" s="21"/>
      <c r="H196" s="21"/>
      <c r="I196" s="18"/>
      <c r="J196" s="18"/>
      <c r="K196" s="18"/>
    </row>
    <row r="198" spans="1:12" x14ac:dyDescent="0.2">
      <c r="C198" s="18"/>
      <c r="D198" s="18"/>
      <c r="E198" s="18"/>
      <c r="F198" s="21"/>
      <c r="G198" s="21"/>
      <c r="H198" s="21"/>
      <c r="I198" s="18"/>
      <c r="J198" s="18"/>
      <c r="K198" s="18"/>
    </row>
    <row r="201" spans="1:12" x14ac:dyDescent="0.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tabSelected="1" zoomScaleSheetLayoutView="100" workbookViewId="0">
      <pane xSplit="1" ySplit="13" topLeftCell="B41" activePane="bottomRight" state="frozen"/>
      <selection pane="topRight" activeCell="B1" sqref="B1"/>
      <selection pane="bottomLeft" activeCell="A14" sqref="A14"/>
      <selection pane="bottomRight" activeCell="E26" sqref="E26"/>
    </sheetView>
  </sheetViews>
  <sheetFormatPr defaultColWidth="9.140625" defaultRowHeight="12.75" x14ac:dyDescent="0.2"/>
  <cols>
    <col min="1" max="1" width="56" style="183" customWidth="1"/>
    <col min="2" max="2" width="21.7109375" style="184" customWidth="1"/>
    <col min="3" max="4" width="14.28515625" style="183" hidden="1" customWidth="1"/>
    <col min="5" max="5" width="14.7109375" style="183" customWidth="1"/>
    <col min="6" max="7" width="14.5703125" style="183" hidden="1" customWidth="1"/>
    <col min="8" max="8" width="14.5703125" style="183" customWidth="1"/>
    <col min="9" max="9" width="14.85546875" style="183" hidden="1" customWidth="1"/>
    <col min="10" max="10" width="14.5703125" style="183" hidden="1" customWidth="1"/>
    <col min="11" max="12" width="14.85546875" style="183" customWidth="1"/>
    <col min="13" max="13" width="13.28515625" style="186" customWidth="1"/>
    <col min="14" max="14" width="14.5703125" style="183" customWidth="1"/>
    <col min="15" max="15" width="17.5703125" style="183" customWidth="1"/>
    <col min="16" max="16" width="16.28515625" style="183" customWidth="1"/>
    <col min="17" max="17" width="17.28515625" style="183" customWidth="1"/>
    <col min="18" max="16384" width="9.140625" style="183"/>
  </cols>
  <sheetData>
    <row r="1" spans="1:13" ht="14.45" customHeight="1" x14ac:dyDescent="0.2">
      <c r="D1" s="264" t="s">
        <v>376</v>
      </c>
      <c r="E1" s="264"/>
      <c r="F1" s="275"/>
      <c r="G1" s="275"/>
      <c r="H1" s="275"/>
      <c r="I1" s="275"/>
      <c r="J1" s="275"/>
      <c r="K1" s="275"/>
      <c r="M1" s="183"/>
    </row>
    <row r="2" spans="1:13" ht="32.450000000000003" customHeight="1" x14ac:dyDescent="0.2">
      <c r="C2" s="276" t="s">
        <v>421</v>
      </c>
      <c r="D2" s="276"/>
      <c r="E2" s="276"/>
      <c r="F2" s="277"/>
      <c r="G2" s="277"/>
      <c r="H2" s="277"/>
      <c r="I2" s="277"/>
      <c r="J2" s="277"/>
      <c r="K2" s="277"/>
      <c r="M2" s="183"/>
    </row>
    <row r="3" spans="1:13" s="191" customFormat="1" ht="6.6" hidden="1" customHeight="1" x14ac:dyDescent="0.2">
      <c r="A3" s="196" t="s">
        <v>354</v>
      </c>
      <c r="B3" s="197"/>
      <c r="C3" s="198">
        <v>27653606</v>
      </c>
      <c r="D3" s="198"/>
      <c r="E3" s="198">
        <v>27653606</v>
      </c>
      <c r="F3" s="198">
        <v>27327700</v>
      </c>
      <c r="G3" s="198"/>
      <c r="H3" s="198">
        <v>27327700</v>
      </c>
      <c r="I3" s="198">
        <v>26740700</v>
      </c>
      <c r="J3" s="198"/>
      <c r="K3" s="198">
        <v>26740700</v>
      </c>
      <c r="L3" s="198"/>
      <c r="M3" s="192"/>
    </row>
    <row r="4" spans="1:13" s="191" customFormat="1" ht="15.6" customHeight="1" x14ac:dyDescent="0.25">
      <c r="A4" s="196"/>
      <c r="B4" s="197"/>
      <c r="C4" s="198"/>
      <c r="D4" s="198"/>
      <c r="E4" s="281" t="s">
        <v>376</v>
      </c>
      <c r="F4" s="281"/>
      <c r="G4" s="281"/>
      <c r="H4" s="281"/>
      <c r="I4" s="281"/>
      <c r="J4" s="281"/>
      <c r="K4" s="281"/>
      <c r="L4" s="198"/>
      <c r="M4" s="192"/>
    </row>
    <row r="5" spans="1:13" s="191" customFormat="1" ht="24.6" customHeight="1" x14ac:dyDescent="0.2">
      <c r="A5" s="196"/>
      <c r="B5" s="197"/>
      <c r="C5" s="198"/>
      <c r="D5" s="198"/>
      <c r="E5" s="282" t="s">
        <v>420</v>
      </c>
      <c r="F5" s="282"/>
      <c r="G5" s="282"/>
      <c r="H5" s="282"/>
      <c r="I5" s="282"/>
      <c r="J5" s="282"/>
      <c r="K5" s="282"/>
      <c r="L5" s="198"/>
      <c r="M5" s="192"/>
    </row>
    <row r="6" spans="1:13" s="191" customFormat="1" ht="15" customHeight="1" x14ac:dyDescent="0.2">
      <c r="A6" s="196"/>
      <c r="B6" s="197"/>
      <c r="C6" s="198"/>
      <c r="D6" s="198"/>
      <c r="E6" s="198"/>
      <c r="F6" s="198"/>
      <c r="G6" s="198"/>
      <c r="H6" s="198"/>
      <c r="I6" s="198"/>
      <c r="J6" s="198"/>
      <c r="K6" s="198"/>
      <c r="L6" s="198"/>
      <c r="M6" s="192"/>
    </row>
    <row r="7" spans="1:13" s="191" customFormat="1" ht="16.899999999999999" customHeight="1" x14ac:dyDescent="0.2">
      <c r="A7" s="278" t="s">
        <v>404</v>
      </c>
      <c r="B7" s="278"/>
      <c r="C7" s="279"/>
      <c r="D7" s="279"/>
      <c r="E7" s="279"/>
      <c r="F7" s="279"/>
      <c r="G7" s="279"/>
      <c r="H7" s="279"/>
      <c r="I7" s="279"/>
      <c r="J7" s="280"/>
      <c r="K7" s="280"/>
      <c r="L7" s="198"/>
      <c r="M7" s="192"/>
    </row>
    <row r="8" spans="1:13" s="191" customFormat="1" ht="16.899999999999999" customHeight="1" x14ac:dyDescent="0.2">
      <c r="A8" s="196"/>
      <c r="B8" s="197"/>
      <c r="C8" s="198"/>
      <c r="D8" s="198"/>
      <c r="E8" s="198"/>
      <c r="F8" s="198"/>
      <c r="G8" s="198"/>
      <c r="H8" s="198"/>
      <c r="I8" s="198"/>
      <c r="J8" s="198"/>
      <c r="K8" s="198"/>
      <c r="L8" s="198"/>
      <c r="M8" s="192"/>
    </row>
    <row r="9" spans="1:13" ht="19.149999999999999" customHeight="1" x14ac:dyDescent="0.2">
      <c r="A9" s="265" t="s">
        <v>50</v>
      </c>
      <c r="B9" s="265" t="s">
        <v>51</v>
      </c>
      <c r="C9" s="267" t="s">
        <v>343</v>
      </c>
      <c r="D9" s="267"/>
      <c r="E9" s="267"/>
      <c r="F9" s="267"/>
      <c r="G9" s="267"/>
      <c r="H9" s="267"/>
      <c r="I9" s="267"/>
      <c r="J9" s="268"/>
      <c r="K9" s="268"/>
      <c r="L9" s="205"/>
    </row>
    <row r="10" spans="1:13" ht="22.9" customHeight="1" x14ac:dyDescent="0.2">
      <c r="A10" s="266"/>
      <c r="B10" s="266"/>
      <c r="C10" s="269" t="s">
        <v>341</v>
      </c>
      <c r="D10" s="270"/>
      <c r="E10" s="270"/>
      <c r="F10" s="271" t="s">
        <v>342</v>
      </c>
      <c r="G10" s="272"/>
      <c r="H10" s="272"/>
      <c r="I10" s="273" t="s">
        <v>358</v>
      </c>
      <c r="J10" s="274"/>
      <c r="K10" s="274"/>
      <c r="L10" s="205"/>
    </row>
    <row r="11" spans="1:13" ht="13.9" customHeight="1" x14ac:dyDescent="0.2">
      <c r="A11" s="187">
        <v>1</v>
      </c>
      <c r="B11" s="188">
        <v>2</v>
      </c>
      <c r="C11" s="199">
        <v>3</v>
      </c>
      <c r="D11" s="235" t="s">
        <v>377</v>
      </c>
      <c r="E11" s="199">
        <v>3</v>
      </c>
      <c r="F11" s="200">
        <v>4</v>
      </c>
      <c r="G11" s="235" t="s">
        <v>377</v>
      </c>
      <c r="H11" s="200">
        <v>4</v>
      </c>
      <c r="I11" s="201">
        <v>5</v>
      </c>
      <c r="J11" s="235" t="s">
        <v>377</v>
      </c>
      <c r="K11" s="201">
        <v>5</v>
      </c>
      <c r="L11" s="206"/>
    </row>
    <row r="12" spans="1:13" s="186" customFormat="1" ht="15.6" customHeight="1" x14ac:dyDescent="0.2">
      <c r="A12" s="193" t="s">
        <v>59</v>
      </c>
      <c r="B12" s="214" t="s">
        <v>22</v>
      </c>
      <c r="C12" s="215">
        <f>C13+C15+C17+C21+C25+C29+C32+C33+C35+C38</f>
        <v>447196424</v>
      </c>
      <c r="D12" s="215">
        <f t="shared" ref="D12:K12" si="0">D13+D15+D17+D21+D25+D29+D32+D33+D35+D38</f>
        <v>0</v>
      </c>
      <c r="E12" s="215">
        <f t="shared" si="0"/>
        <v>447196424</v>
      </c>
      <c r="F12" s="215">
        <f t="shared" si="0"/>
        <v>477966717</v>
      </c>
      <c r="G12" s="215">
        <f t="shared" si="0"/>
        <v>0</v>
      </c>
      <c r="H12" s="215">
        <f t="shared" si="0"/>
        <v>477966717</v>
      </c>
      <c r="I12" s="215">
        <f t="shared" si="0"/>
        <v>509799834</v>
      </c>
      <c r="J12" s="215">
        <f t="shared" si="0"/>
        <v>0</v>
      </c>
      <c r="K12" s="215">
        <f t="shared" si="0"/>
        <v>509799834</v>
      </c>
      <c r="L12" s="207"/>
    </row>
    <row r="13" spans="1:13" s="186" customFormat="1" ht="19.899999999999999" customHeight="1" x14ac:dyDescent="0.2">
      <c r="A13" s="217" t="s">
        <v>18</v>
      </c>
      <c r="B13" s="218" t="s">
        <v>23</v>
      </c>
      <c r="C13" s="219">
        <f>C14</f>
        <v>318134000</v>
      </c>
      <c r="D13" s="219">
        <f t="shared" ref="D13:K13" si="1">D14</f>
        <v>0</v>
      </c>
      <c r="E13" s="219">
        <f t="shared" si="1"/>
        <v>318134000</v>
      </c>
      <c r="F13" s="219">
        <f t="shared" si="1"/>
        <v>345270830</v>
      </c>
      <c r="G13" s="219">
        <f t="shared" si="1"/>
        <v>0</v>
      </c>
      <c r="H13" s="219">
        <f t="shared" si="1"/>
        <v>345270830</v>
      </c>
      <c r="I13" s="219">
        <f t="shared" si="1"/>
        <v>374722432</v>
      </c>
      <c r="J13" s="219">
        <f t="shared" si="1"/>
        <v>0</v>
      </c>
      <c r="K13" s="219">
        <f t="shared" si="1"/>
        <v>374722432</v>
      </c>
      <c r="L13" s="208"/>
    </row>
    <row r="14" spans="1:13" s="186" customFormat="1" ht="15.6" customHeight="1" x14ac:dyDescent="0.2">
      <c r="A14" s="221" t="s">
        <v>1</v>
      </c>
      <c r="B14" s="218" t="s">
        <v>25</v>
      </c>
      <c r="C14" s="219">
        <v>318134000</v>
      </c>
      <c r="D14" s="219"/>
      <c r="E14" s="219">
        <v>318134000</v>
      </c>
      <c r="F14" s="220">
        <v>345270830</v>
      </c>
      <c r="G14" s="220"/>
      <c r="H14" s="220">
        <v>345270830</v>
      </c>
      <c r="I14" s="220">
        <v>374722432</v>
      </c>
      <c r="J14" s="220"/>
      <c r="K14" s="220">
        <v>374722432</v>
      </c>
      <c r="L14" s="208"/>
    </row>
    <row r="15" spans="1:13" s="186" customFormat="1" ht="30" customHeight="1" x14ac:dyDescent="0.2">
      <c r="A15" s="222" t="s">
        <v>9</v>
      </c>
      <c r="B15" s="218" t="s">
        <v>26</v>
      </c>
      <c r="C15" s="219">
        <f>C16</f>
        <v>34823020</v>
      </c>
      <c r="D15" s="219">
        <f t="shared" ref="D15:K15" si="2">D16</f>
        <v>0</v>
      </c>
      <c r="E15" s="219">
        <f t="shared" si="2"/>
        <v>34823020</v>
      </c>
      <c r="F15" s="219">
        <f t="shared" si="2"/>
        <v>37455011</v>
      </c>
      <c r="G15" s="219">
        <f t="shared" si="2"/>
        <v>0</v>
      </c>
      <c r="H15" s="219">
        <f t="shared" si="2"/>
        <v>37455011</v>
      </c>
      <c r="I15" s="219">
        <f t="shared" si="2"/>
        <v>39247926</v>
      </c>
      <c r="J15" s="219">
        <f t="shared" si="2"/>
        <v>0</v>
      </c>
      <c r="K15" s="219">
        <f t="shared" si="2"/>
        <v>39247926</v>
      </c>
      <c r="L15" s="208"/>
    </row>
    <row r="16" spans="1:13" s="186" customFormat="1" ht="25.15" customHeight="1" x14ac:dyDescent="0.2">
      <c r="A16" s="221" t="s">
        <v>10</v>
      </c>
      <c r="B16" s="218" t="s">
        <v>27</v>
      </c>
      <c r="C16" s="219">
        <v>34823020</v>
      </c>
      <c r="D16" s="219"/>
      <c r="E16" s="219">
        <v>34823020</v>
      </c>
      <c r="F16" s="220">
        <v>37455011</v>
      </c>
      <c r="G16" s="220"/>
      <c r="H16" s="220">
        <v>37455011</v>
      </c>
      <c r="I16" s="220">
        <v>39247926</v>
      </c>
      <c r="J16" s="220"/>
      <c r="K16" s="220">
        <v>39247926</v>
      </c>
      <c r="L16" s="208"/>
    </row>
    <row r="17" spans="1:17" s="186" customFormat="1" ht="15.6" customHeight="1" x14ac:dyDescent="0.2">
      <c r="A17" s="222" t="s">
        <v>2</v>
      </c>
      <c r="B17" s="218" t="s">
        <v>28</v>
      </c>
      <c r="C17" s="219">
        <f>SUM(C18:C20)</f>
        <v>21263000</v>
      </c>
      <c r="D17" s="219">
        <f t="shared" ref="D17:K17" si="3">SUM(D18:D20)</f>
        <v>0</v>
      </c>
      <c r="E17" s="219">
        <f t="shared" si="3"/>
        <v>21263000</v>
      </c>
      <c r="F17" s="219">
        <f t="shared" si="3"/>
        <v>22307014</v>
      </c>
      <c r="G17" s="219">
        <f t="shared" si="3"/>
        <v>0</v>
      </c>
      <c r="H17" s="219">
        <f t="shared" si="3"/>
        <v>22307014</v>
      </c>
      <c r="I17" s="219">
        <f t="shared" si="3"/>
        <v>23226062</v>
      </c>
      <c r="J17" s="219">
        <f t="shared" si="3"/>
        <v>0</v>
      </c>
      <c r="K17" s="219">
        <f t="shared" si="3"/>
        <v>23226062</v>
      </c>
      <c r="L17" s="204"/>
      <c r="N17" s="183"/>
      <c r="O17" s="183"/>
      <c r="P17" s="183"/>
      <c r="Q17" s="183"/>
    </row>
    <row r="18" spans="1:17" s="186" customFormat="1" ht="18" customHeight="1" x14ac:dyDescent="0.2">
      <c r="A18" s="221" t="s">
        <v>58</v>
      </c>
      <c r="B18" s="218" t="s">
        <v>29</v>
      </c>
      <c r="C18" s="219">
        <v>16657000</v>
      </c>
      <c r="D18" s="219"/>
      <c r="E18" s="219">
        <v>16657000</v>
      </c>
      <c r="F18" s="219">
        <v>17474859</v>
      </c>
      <c r="G18" s="219"/>
      <c r="H18" s="219">
        <v>17474859</v>
      </c>
      <c r="I18" s="219">
        <v>18194823</v>
      </c>
      <c r="J18" s="219"/>
      <c r="K18" s="219">
        <v>18194823</v>
      </c>
      <c r="L18" s="204"/>
      <c r="N18" s="183"/>
      <c r="O18" s="183"/>
      <c r="P18" s="183"/>
      <c r="Q18" s="183"/>
    </row>
    <row r="19" spans="1:17" s="186" customFormat="1" ht="13.15" customHeight="1" x14ac:dyDescent="0.2">
      <c r="A19" s="221" t="s">
        <v>344</v>
      </c>
      <c r="B19" s="218" t="s">
        <v>345</v>
      </c>
      <c r="C19" s="219">
        <v>6000</v>
      </c>
      <c r="D19" s="219"/>
      <c r="E19" s="219">
        <v>6000</v>
      </c>
      <c r="F19" s="219">
        <v>6295</v>
      </c>
      <c r="G19" s="219"/>
      <c r="H19" s="219">
        <v>6295</v>
      </c>
      <c r="I19" s="219">
        <v>6554</v>
      </c>
      <c r="J19" s="219"/>
      <c r="K19" s="219">
        <v>6554</v>
      </c>
      <c r="L19" s="204"/>
      <c r="N19" s="183"/>
      <c r="O19" s="183"/>
      <c r="P19" s="183"/>
      <c r="Q19" s="183"/>
    </row>
    <row r="20" spans="1:17" s="186" customFormat="1" ht="14.45" customHeight="1" x14ac:dyDescent="0.2">
      <c r="A20" s="221" t="s">
        <v>346</v>
      </c>
      <c r="B20" s="218" t="s">
        <v>347</v>
      </c>
      <c r="C20" s="219">
        <v>4600000</v>
      </c>
      <c r="D20" s="219"/>
      <c r="E20" s="219">
        <v>4600000</v>
      </c>
      <c r="F20" s="219">
        <v>4825860</v>
      </c>
      <c r="G20" s="219"/>
      <c r="H20" s="219">
        <v>4825860</v>
      </c>
      <c r="I20" s="219">
        <v>5024685</v>
      </c>
      <c r="J20" s="219"/>
      <c r="K20" s="219">
        <v>5024685</v>
      </c>
      <c r="L20" s="204"/>
      <c r="N20" s="183"/>
      <c r="O20" s="183"/>
      <c r="P20" s="183"/>
      <c r="Q20" s="183"/>
    </row>
    <row r="21" spans="1:17" s="186" customFormat="1" ht="15.6" customHeight="1" x14ac:dyDescent="0.2">
      <c r="A21" s="222" t="s">
        <v>3</v>
      </c>
      <c r="B21" s="218" t="s">
        <v>30</v>
      </c>
      <c r="C21" s="219">
        <f>SUM(C22:C24)</f>
        <v>40255798</v>
      </c>
      <c r="D21" s="219">
        <f t="shared" ref="D21:K21" si="4">SUM(D22:D24)</f>
        <v>0</v>
      </c>
      <c r="E21" s="219">
        <f t="shared" si="4"/>
        <v>40255798</v>
      </c>
      <c r="F21" s="219">
        <f t="shared" si="4"/>
        <v>40317162</v>
      </c>
      <c r="G21" s="219">
        <f t="shared" si="4"/>
        <v>0</v>
      </c>
      <c r="H21" s="219">
        <f t="shared" si="4"/>
        <v>40317162</v>
      </c>
      <c r="I21" s="219">
        <f t="shared" si="4"/>
        <v>40378714</v>
      </c>
      <c r="J21" s="219">
        <f t="shared" si="4"/>
        <v>0</v>
      </c>
      <c r="K21" s="219">
        <f t="shared" si="4"/>
        <v>40378714</v>
      </c>
      <c r="L21" s="209"/>
      <c r="N21" s="183"/>
      <c r="O21" s="183"/>
      <c r="P21" s="183"/>
      <c r="Q21" s="183"/>
    </row>
    <row r="22" spans="1:17" s="186" customFormat="1" ht="13.9" customHeight="1" x14ac:dyDescent="0.2">
      <c r="A22" s="221" t="s">
        <v>353</v>
      </c>
      <c r="B22" s="218" t="s">
        <v>355</v>
      </c>
      <c r="C22" s="219">
        <v>7310000</v>
      </c>
      <c r="D22" s="219"/>
      <c r="E22" s="219">
        <v>7310000</v>
      </c>
      <c r="F22" s="223">
        <v>7310000</v>
      </c>
      <c r="G22" s="223"/>
      <c r="H22" s="223">
        <v>7310000</v>
      </c>
      <c r="I22" s="223">
        <v>7310000</v>
      </c>
      <c r="J22" s="223"/>
      <c r="K22" s="223">
        <v>7310000</v>
      </c>
      <c r="L22" s="209"/>
      <c r="N22" s="183"/>
      <c r="O22" s="183"/>
      <c r="P22" s="183"/>
      <c r="Q22" s="183"/>
    </row>
    <row r="23" spans="1:17" s="186" customFormat="1" ht="14.45" customHeight="1" x14ac:dyDescent="0.2">
      <c r="A23" s="221" t="s">
        <v>6</v>
      </c>
      <c r="B23" s="224" t="s">
        <v>32</v>
      </c>
      <c r="C23" s="219">
        <v>19794498</v>
      </c>
      <c r="D23" s="219"/>
      <c r="E23" s="219">
        <v>19794498</v>
      </c>
      <c r="F23" s="223">
        <v>19855862</v>
      </c>
      <c r="G23" s="223"/>
      <c r="H23" s="223">
        <v>19855862</v>
      </c>
      <c r="I23" s="223">
        <v>19917414</v>
      </c>
      <c r="J23" s="223"/>
      <c r="K23" s="223">
        <v>19917414</v>
      </c>
      <c r="L23" s="209"/>
      <c r="N23" s="183"/>
      <c r="O23" s="183"/>
      <c r="P23" s="183"/>
      <c r="Q23" s="183"/>
    </row>
    <row r="24" spans="1:17" s="186" customFormat="1" ht="13.9" customHeight="1" x14ac:dyDescent="0.2">
      <c r="A24" s="221" t="s">
        <v>357</v>
      </c>
      <c r="B24" s="218" t="s">
        <v>356</v>
      </c>
      <c r="C24" s="219">
        <v>13151300</v>
      </c>
      <c r="D24" s="219"/>
      <c r="E24" s="219">
        <v>13151300</v>
      </c>
      <c r="F24" s="223">
        <v>13151300</v>
      </c>
      <c r="G24" s="223"/>
      <c r="H24" s="223">
        <v>13151300</v>
      </c>
      <c r="I24" s="223">
        <v>13151300</v>
      </c>
      <c r="J24" s="223"/>
      <c r="K24" s="223">
        <v>13151300</v>
      </c>
      <c r="L24" s="209"/>
      <c r="N24" s="183"/>
      <c r="O24" s="183"/>
      <c r="P24" s="183"/>
      <c r="Q24" s="183"/>
    </row>
    <row r="25" spans="1:17" s="186" customFormat="1" ht="15.6" customHeight="1" x14ac:dyDescent="0.2">
      <c r="A25" s="222" t="s">
        <v>56</v>
      </c>
      <c r="B25" s="218" t="s">
        <v>37</v>
      </c>
      <c r="C25" s="219">
        <f>SUM(C26:C28)</f>
        <v>5067000</v>
      </c>
      <c r="D25" s="219">
        <f t="shared" ref="D25:K25" si="5">SUM(D26:D28)</f>
        <v>0</v>
      </c>
      <c r="E25" s="219">
        <f t="shared" si="5"/>
        <v>5067000</v>
      </c>
      <c r="F25" s="219">
        <f t="shared" si="5"/>
        <v>5289000</v>
      </c>
      <c r="G25" s="219">
        <f t="shared" si="5"/>
        <v>0</v>
      </c>
      <c r="H25" s="219">
        <f t="shared" si="5"/>
        <v>5289000</v>
      </c>
      <c r="I25" s="219">
        <f t="shared" si="5"/>
        <v>5484000</v>
      </c>
      <c r="J25" s="219">
        <f t="shared" si="5"/>
        <v>0</v>
      </c>
      <c r="K25" s="219">
        <f t="shared" si="5"/>
        <v>5484000</v>
      </c>
      <c r="L25" s="204"/>
      <c r="N25" s="183"/>
      <c r="O25" s="183"/>
      <c r="P25" s="183"/>
      <c r="Q25" s="183"/>
    </row>
    <row r="26" spans="1:17" s="186" customFormat="1" ht="30" customHeight="1" x14ac:dyDescent="0.2">
      <c r="A26" s="221" t="s">
        <v>348</v>
      </c>
      <c r="B26" s="218" t="s">
        <v>349</v>
      </c>
      <c r="C26" s="219">
        <v>3800000</v>
      </c>
      <c r="D26" s="219"/>
      <c r="E26" s="219">
        <v>3800000</v>
      </c>
      <c r="F26" s="219">
        <v>3966000</v>
      </c>
      <c r="G26" s="219"/>
      <c r="H26" s="219">
        <v>3966000</v>
      </c>
      <c r="I26" s="219">
        <v>4112000</v>
      </c>
      <c r="J26" s="219"/>
      <c r="K26" s="219">
        <v>4112000</v>
      </c>
      <c r="L26" s="204"/>
      <c r="N26" s="183"/>
      <c r="O26" s="183"/>
      <c r="P26" s="183"/>
      <c r="Q26" s="183"/>
    </row>
    <row r="27" spans="1:17" s="186" customFormat="1" ht="30" customHeight="1" x14ac:dyDescent="0.2">
      <c r="A27" s="221" t="s">
        <v>359</v>
      </c>
      <c r="B27" s="218" t="s">
        <v>360</v>
      </c>
      <c r="C27" s="219">
        <v>130000</v>
      </c>
      <c r="D27" s="219"/>
      <c r="E27" s="219">
        <v>130000</v>
      </c>
      <c r="F27" s="219">
        <v>136000</v>
      </c>
      <c r="G27" s="219"/>
      <c r="H27" s="219">
        <v>136000</v>
      </c>
      <c r="I27" s="219">
        <v>141000</v>
      </c>
      <c r="J27" s="219"/>
      <c r="K27" s="219">
        <v>141000</v>
      </c>
      <c r="L27" s="204"/>
      <c r="N27" s="183"/>
      <c r="O27" s="183"/>
      <c r="P27" s="183"/>
      <c r="Q27" s="183"/>
    </row>
    <row r="28" spans="1:17" s="186" customFormat="1" ht="27" customHeight="1" x14ac:dyDescent="0.2">
      <c r="A28" s="221" t="s">
        <v>17</v>
      </c>
      <c r="B28" s="218" t="s">
        <v>38</v>
      </c>
      <c r="C28" s="219">
        <v>1137000</v>
      </c>
      <c r="D28" s="219"/>
      <c r="E28" s="219">
        <v>1137000</v>
      </c>
      <c r="F28" s="219">
        <v>1187000</v>
      </c>
      <c r="G28" s="219"/>
      <c r="H28" s="219">
        <v>1187000</v>
      </c>
      <c r="I28" s="219">
        <v>1231000</v>
      </c>
      <c r="J28" s="219"/>
      <c r="K28" s="219">
        <v>1231000</v>
      </c>
      <c r="L28" s="204"/>
      <c r="N28" s="183"/>
      <c r="O28" s="183"/>
      <c r="P28" s="183"/>
      <c r="Q28" s="183"/>
    </row>
    <row r="29" spans="1:17" s="186" customFormat="1" ht="44.25" customHeight="1" x14ac:dyDescent="0.2">
      <c r="A29" s="217" t="s">
        <v>13</v>
      </c>
      <c r="B29" s="218" t="s">
        <v>39</v>
      </c>
      <c r="C29" s="219">
        <f>SUM(C30:C31)</f>
        <v>22617906</v>
      </c>
      <c r="D29" s="219">
        <f t="shared" ref="D29:K29" si="6">SUM(D30:D31)</f>
        <v>0</v>
      </c>
      <c r="E29" s="219">
        <f t="shared" si="6"/>
        <v>22617906</v>
      </c>
      <c r="F29" s="219">
        <f t="shared" si="6"/>
        <v>22424900</v>
      </c>
      <c r="G29" s="219">
        <f t="shared" si="6"/>
        <v>0</v>
      </c>
      <c r="H29" s="219">
        <f t="shared" si="6"/>
        <v>22424900</v>
      </c>
      <c r="I29" s="219">
        <f t="shared" si="6"/>
        <v>22424900</v>
      </c>
      <c r="J29" s="219">
        <f t="shared" si="6"/>
        <v>0</v>
      </c>
      <c r="K29" s="219">
        <f t="shared" si="6"/>
        <v>22424900</v>
      </c>
      <c r="L29" s="204"/>
      <c r="N29" s="183"/>
      <c r="O29" s="183"/>
      <c r="P29" s="183"/>
      <c r="Q29" s="183"/>
    </row>
    <row r="30" spans="1:17" ht="79.5" customHeight="1" x14ac:dyDescent="0.2">
      <c r="A30" s="221" t="s">
        <v>60</v>
      </c>
      <c r="B30" s="218" t="s">
        <v>41</v>
      </c>
      <c r="C30" s="219">
        <v>12740606</v>
      </c>
      <c r="D30" s="219"/>
      <c r="E30" s="219">
        <v>12740606</v>
      </c>
      <c r="F30" s="219">
        <v>12547600</v>
      </c>
      <c r="G30" s="219"/>
      <c r="H30" s="219">
        <v>12547600</v>
      </c>
      <c r="I30" s="219">
        <v>12547600</v>
      </c>
      <c r="J30" s="219"/>
      <c r="K30" s="219">
        <v>12547600</v>
      </c>
      <c r="L30" s="204"/>
    </row>
    <row r="31" spans="1:17" ht="65.45" customHeight="1" x14ac:dyDescent="0.2">
      <c r="A31" s="225" t="s">
        <v>80</v>
      </c>
      <c r="B31" s="218" t="s">
        <v>77</v>
      </c>
      <c r="C31" s="219">
        <v>9877300</v>
      </c>
      <c r="D31" s="219"/>
      <c r="E31" s="219">
        <v>9877300</v>
      </c>
      <c r="F31" s="226">
        <v>9877300</v>
      </c>
      <c r="G31" s="226"/>
      <c r="H31" s="226">
        <v>9877300</v>
      </c>
      <c r="I31" s="219">
        <v>9877300</v>
      </c>
      <c r="J31" s="226"/>
      <c r="K31" s="219">
        <v>9877300</v>
      </c>
      <c r="L31" s="204"/>
    </row>
    <row r="32" spans="1:17" ht="19.899999999999999" customHeight="1" x14ac:dyDescent="0.2">
      <c r="A32" s="222" t="s">
        <v>19</v>
      </c>
      <c r="B32" s="218" t="s">
        <v>43</v>
      </c>
      <c r="C32" s="219">
        <v>388800</v>
      </c>
      <c r="D32" s="219"/>
      <c r="E32" s="219">
        <v>388800</v>
      </c>
      <c r="F32" s="219">
        <v>388800</v>
      </c>
      <c r="G32" s="219"/>
      <c r="H32" s="219">
        <v>388800</v>
      </c>
      <c r="I32" s="219">
        <v>388800</v>
      </c>
      <c r="J32" s="219"/>
      <c r="K32" s="219">
        <v>388800</v>
      </c>
      <c r="L32" s="204"/>
      <c r="M32" s="190"/>
    </row>
    <row r="33" spans="1:17" s="185" customFormat="1" ht="27.6" customHeight="1" x14ac:dyDescent="0.2">
      <c r="A33" s="222" t="s">
        <v>141</v>
      </c>
      <c r="B33" s="218" t="s">
        <v>46</v>
      </c>
      <c r="C33" s="219">
        <f>C34</f>
        <v>350000</v>
      </c>
      <c r="D33" s="219">
        <f t="shared" ref="D33:K33" si="7">D34</f>
        <v>0</v>
      </c>
      <c r="E33" s="219">
        <f t="shared" si="7"/>
        <v>350000</v>
      </c>
      <c r="F33" s="219">
        <f t="shared" si="7"/>
        <v>350000</v>
      </c>
      <c r="G33" s="219">
        <f t="shared" si="7"/>
        <v>0</v>
      </c>
      <c r="H33" s="219">
        <f t="shared" si="7"/>
        <v>350000</v>
      </c>
      <c r="I33" s="219">
        <f t="shared" si="7"/>
        <v>350000</v>
      </c>
      <c r="J33" s="219">
        <f t="shared" si="7"/>
        <v>0</v>
      </c>
      <c r="K33" s="219">
        <f t="shared" si="7"/>
        <v>350000</v>
      </c>
      <c r="L33" s="204"/>
      <c r="M33" s="186"/>
    </row>
    <row r="34" spans="1:17" s="185" customFormat="1" ht="15.6" customHeight="1" x14ac:dyDescent="0.2">
      <c r="A34" s="221" t="s">
        <v>67</v>
      </c>
      <c r="B34" s="218" t="s">
        <v>70</v>
      </c>
      <c r="C34" s="219">
        <v>350000</v>
      </c>
      <c r="D34" s="219"/>
      <c r="E34" s="219">
        <v>350000</v>
      </c>
      <c r="F34" s="219">
        <v>350000</v>
      </c>
      <c r="G34" s="219"/>
      <c r="H34" s="219">
        <v>350000</v>
      </c>
      <c r="I34" s="219">
        <v>350000</v>
      </c>
      <c r="J34" s="219"/>
      <c r="K34" s="219">
        <v>350000</v>
      </c>
      <c r="L34" s="204"/>
      <c r="M34" s="186"/>
    </row>
    <row r="35" spans="1:17" s="185" customFormat="1" ht="22.15" customHeight="1" x14ac:dyDescent="0.2">
      <c r="A35" s="222" t="s">
        <v>20</v>
      </c>
      <c r="B35" s="218" t="s">
        <v>47</v>
      </c>
      <c r="C35" s="219">
        <f>SUM(C36:C37)</f>
        <v>2296900</v>
      </c>
      <c r="D35" s="219">
        <f t="shared" ref="D35:K35" si="8">SUM(D36:D37)</f>
        <v>0</v>
      </c>
      <c r="E35" s="219">
        <f t="shared" si="8"/>
        <v>2296900</v>
      </c>
      <c r="F35" s="219">
        <f t="shared" si="8"/>
        <v>2164000</v>
      </c>
      <c r="G35" s="219">
        <f t="shared" si="8"/>
        <v>0</v>
      </c>
      <c r="H35" s="219">
        <f t="shared" si="8"/>
        <v>2164000</v>
      </c>
      <c r="I35" s="219">
        <f t="shared" si="8"/>
        <v>1577000</v>
      </c>
      <c r="J35" s="219">
        <f t="shared" si="8"/>
        <v>0</v>
      </c>
      <c r="K35" s="219">
        <f t="shared" si="8"/>
        <v>1577000</v>
      </c>
      <c r="L35" s="204"/>
      <c r="M35" s="186"/>
    </row>
    <row r="36" spans="1:17" s="185" customFormat="1" ht="67.150000000000006" customHeight="1" x14ac:dyDescent="0.2">
      <c r="A36" s="221" t="s">
        <v>339</v>
      </c>
      <c r="B36" s="218" t="s">
        <v>340</v>
      </c>
      <c r="C36" s="219">
        <v>996900</v>
      </c>
      <c r="D36" s="219"/>
      <c r="E36" s="219">
        <v>996900</v>
      </c>
      <c r="F36" s="219">
        <v>864000</v>
      </c>
      <c r="G36" s="219"/>
      <c r="H36" s="219">
        <v>864000</v>
      </c>
      <c r="I36" s="219">
        <v>277000</v>
      </c>
      <c r="J36" s="219"/>
      <c r="K36" s="219">
        <v>277000</v>
      </c>
      <c r="L36" s="204"/>
      <c r="M36" s="189"/>
    </row>
    <row r="37" spans="1:17" s="185" customFormat="1" ht="24.6" customHeight="1" x14ac:dyDescent="0.2">
      <c r="A37" s="221" t="s">
        <v>79</v>
      </c>
      <c r="B37" s="218" t="s">
        <v>55</v>
      </c>
      <c r="C37" s="219">
        <v>1300000</v>
      </c>
      <c r="D37" s="219"/>
      <c r="E37" s="219">
        <v>1300000</v>
      </c>
      <c r="F37" s="219">
        <v>1300000</v>
      </c>
      <c r="G37" s="219"/>
      <c r="H37" s="219">
        <v>1300000</v>
      </c>
      <c r="I37" s="219">
        <v>1300000</v>
      </c>
      <c r="J37" s="219"/>
      <c r="K37" s="219">
        <v>1300000</v>
      </c>
      <c r="L37" s="204"/>
      <c r="M37" s="189"/>
    </row>
    <row r="38" spans="1:17" s="185" customFormat="1" ht="19.899999999999999" customHeight="1" x14ac:dyDescent="0.2">
      <c r="A38" s="222" t="s">
        <v>15</v>
      </c>
      <c r="B38" s="218" t="s">
        <v>350</v>
      </c>
      <c r="C38" s="219">
        <v>2000000</v>
      </c>
      <c r="D38" s="219"/>
      <c r="E38" s="219">
        <v>2000000</v>
      </c>
      <c r="F38" s="219">
        <v>2000000</v>
      </c>
      <c r="G38" s="219"/>
      <c r="H38" s="219">
        <v>2000000</v>
      </c>
      <c r="I38" s="219">
        <v>2000000</v>
      </c>
      <c r="J38" s="219"/>
      <c r="K38" s="219">
        <v>2000000</v>
      </c>
      <c r="L38" s="204"/>
      <c r="M38" s="186"/>
    </row>
    <row r="39" spans="1:17" s="185" customFormat="1" ht="21" customHeight="1" x14ac:dyDescent="0.2">
      <c r="A39" s="222" t="s">
        <v>351</v>
      </c>
      <c r="B39" s="218" t="s">
        <v>352</v>
      </c>
      <c r="C39" s="219">
        <v>0</v>
      </c>
      <c r="D39" s="219"/>
      <c r="E39" s="219">
        <v>0</v>
      </c>
      <c r="F39" s="219">
        <v>0</v>
      </c>
      <c r="G39" s="219"/>
      <c r="H39" s="219">
        <v>0</v>
      </c>
      <c r="I39" s="219">
        <v>0</v>
      </c>
      <c r="J39" s="219"/>
      <c r="K39" s="219">
        <v>0</v>
      </c>
      <c r="L39" s="204"/>
      <c r="M39" s="186"/>
    </row>
    <row r="40" spans="1:17" s="185" customFormat="1" ht="18.600000000000001" customHeight="1" x14ac:dyDescent="0.2">
      <c r="A40" s="193" t="s">
        <v>270</v>
      </c>
      <c r="B40" s="227" t="s">
        <v>271</v>
      </c>
      <c r="C40" s="228">
        <f t="shared" ref="C40:K40" si="9">C41+C84</f>
        <v>1390205085.8700001</v>
      </c>
      <c r="D40" s="228">
        <f t="shared" si="9"/>
        <v>50079151.469999999</v>
      </c>
      <c r="E40" s="241">
        <f t="shared" si="9"/>
        <v>1440284237.3399999</v>
      </c>
      <c r="F40" s="241">
        <f t="shared" si="9"/>
        <v>1240137787.5599999</v>
      </c>
      <c r="G40" s="241">
        <f t="shared" si="9"/>
        <v>12606396.420000002</v>
      </c>
      <c r="H40" s="241">
        <f t="shared" si="9"/>
        <v>1252744183.9799998</v>
      </c>
      <c r="I40" s="241">
        <f t="shared" si="9"/>
        <v>1245095207.3999999</v>
      </c>
      <c r="J40" s="241">
        <f t="shared" si="9"/>
        <v>-4297177.2600000016</v>
      </c>
      <c r="K40" s="241">
        <f t="shared" si="9"/>
        <v>1240798030.1399999</v>
      </c>
      <c r="L40" s="210"/>
      <c r="M40" s="186"/>
      <c r="O40" s="203"/>
    </row>
    <row r="41" spans="1:17" s="185" customFormat="1" ht="36.6" customHeight="1" x14ac:dyDescent="0.2">
      <c r="A41" s="217" t="s">
        <v>65</v>
      </c>
      <c r="B41" s="229" t="s">
        <v>57</v>
      </c>
      <c r="C41" s="230">
        <f t="shared" ref="C41:K41" si="10">C42+C44+C59+C77</f>
        <v>1381125244.2600002</v>
      </c>
      <c r="D41" s="230">
        <f t="shared" si="10"/>
        <v>50079151.469999999</v>
      </c>
      <c r="E41" s="233">
        <f t="shared" si="10"/>
        <v>1431204395.73</v>
      </c>
      <c r="F41" s="233">
        <f t="shared" si="10"/>
        <v>1240137787.5599999</v>
      </c>
      <c r="G41" s="233">
        <f t="shared" si="10"/>
        <v>12606396.420000002</v>
      </c>
      <c r="H41" s="233">
        <f t="shared" si="10"/>
        <v>1252744183.9799998</v>
      </c>
      <c r="I41" s="233">
        <f t="shared" si="10"/>
        <v>1245095207.3999999</v>
      </c>
      <c r="J41" s="233">
        <f t="shared" si="10"/>
        <v>-4297177.2600000016</v>
      </c>
      <c r="K41" s="233">
        <f t="shared" si="10"/>
        <v>1240798030.1399999</v>
      </c>
      <c r="L41" s="211"/>
      <c r="M41" s="186"/>
      <c r="O41" s="203"/>
      <c r="P41" s="203"/>
      <c r="Q41" s="203"/>
    </row>
    <row r="42" spans="1:17" s="237" customFormat="1" ht="15.6" customHeight="1" x14ac:dyDescent="0.2">
      <c r="A42" s="236" t="s">
        <v>75</v>
      </c>
      <c r="B42" s="194" t="s">
        <v>134</v>
      </c>
      <c r="C42" s="215">
        <f>SUM(C43)</f>
        <v>41122395.399999999</v>
      </c>
      <c r="D42" s="215">
        <f t="shared" ref="D42:K42" si="11">SUM(D43)</f>
        <v>0</v>
      </c>
      <c r="E42" s="215">
        <f t="shared" si="11"/>
        <v>41122395.399999999</v>
      </c>
      <c r="F42" s="215">
        <f t="shared" si="11"/>
        <v>18316568</v>
      </c>
      <c r="G42" s="215">
        <f t="shared" si="11"/>
        <v>0</v>
      </c>
      <c r="H42" s="215">
        <f t="shared" si="11"/>
        <v>18316568</v>
      </c>
      <c r="I42" s="215">
        <f t="shared" si="11"/>
        <v>0</v>
      </c>
      <c r="J42" s="215">
        <f t="shared" si="11"/>
        <v>0</v>
      </c>
      <c r="K42" s="215">
        <f t="shared" si="11"/>
        <v>0</v>
      </c>
      <c r="L42" s="207"/>
    </row>
    <row r="43" spans="1:17" s="186" customFormat="1" ht="43.15" customHeight="1" x14ac:dyDescent="0.2">
      <c r="A43" s="231" t="s">
        <v>413</v>
      </c>
      <c r="B43" s="229" t="s">
        <v>361</v>
      </c>
      <c r="C43" s="219">
        <v>41122395.399999999</v>
      </c>
      <c r="D43" s="219"/>
      <c r="E43" s="219">
        <f>C43+D43</f>
        <v>41122395.399999999</v>
      </c>
      <c r="F43" s="220">
        <v>18316568</v>
      </c>
      <c r="G43" s="220"/>
      <c r="H43" s="220">
        <f>F43+G43</f>
        <v>18316568</v>
      </c>
      <c r="I43" s="220">
        <v>0</v>
      </c>
      <c r="J43" s="220"/>
      <c r="K43" s="220">
        <f>I43+J43</f>
        <v>0</v>
      </c>
      <c r="L43" s="208"/>
    </row>
    <row r="44" spans="1:17" s="237" customFormat="1" ht="25.9" customHeight="1" x14ac:dyDescent="0.2">
      <c r="A44" s="236" t="s">
        <v>71</v>
      </c>
      <c r="B44" s="194" t="s">
        <v>135</v>
      </c>
      <c r="C44" s="215">
        <f t="shared" ref="C44:K44" si="12">SUM(C45:C58)</f>
        <v>380400647.46000004</v>
      </c>
      <c r="D44" s="215">
        <f t="shared" si="12"/>
        <v>20943979.240000002</v>
      </c>
      <c r="E44" s="215">
        <f t="shared" si="12"/>
        <v>401344626.69999999</v>
      </c>
      <c r="F44" s="215">
        <f t="shared" si="12"/>
        <v>358855491.71000004</v>
      </c>
      <c r="G44" s="215">
        <f t="shared" si="12"/>
        <v>19190363.220000003</v>
      </c>
      <c r="H44" s="215">
        <f t="shared" si="12"/>
        <v>378045854.93000001</v>
      </c>
      <c r="I44" s="215">
        <f t="shared" si="12"/>
        <v>357148443.24000001</v>
      </c>
      <c r="J44" s="215">
        <f t="shared" si="12"/>
        <v>1601457.44</v>
      </c>
      <c r="K44" s="215">
        <f t="shared" si="12"/>
        <v>358749900.68000001</v>
      </c>
      <c r="L44" s="207"/>
    </row>
    <row r="45" spans="1:17" s="186" customFormat="1" ht="82.15" customHeight="1" x14ac:dyDescent="0.2">
      <c r="A45" s="247" t="s">
        <v>409</v>
      </c>
      <c r="B45" s="229" t="s">
        <v>362</v>
      </c>
      <c r="C45" s="219">
        <v>47022948</v>
      </c>
      <c r="D45" s="219"/>
      <c r="E45" s="219">
        <f>C45+D45</f>
        <v>47022948</v>
      </c>
      <c r="F45" s="220">
        <v>15674316</v>
      </c>
      <c r="G45" s="220"/>
      <c r="H45" s="220">
        <f>F45+G45</f>
        <v>15674316</v>
      </c>
      <c r="I45" s="220">
        <v>0</v>
      </c>
      <c r="J45" s="220"/>
      <c r="K45" s="220">
        <f>I45+J45</f>
        <v>0</v>
      </c>
      <c r="L45" s="208"/>
    </row>
    <row r="46" spans="1:17" s="186" customFormat="1" ht="66.599999999999994" customHeight="1" x14ac:dyDescent="0.2">
      <c r="A46" s="247" t="s">
        <v>410</v>
      </c>
      <c r="B46" s="229" t="s">
        <v>363</v>
      </c>
      <c r="C46" s="219">
        <v>911669.4</v>
      </c>
      <c r="D46" s="219"/>
      <c r="E46" s="219">
        <f t="shared" ref="E46:E58" si="13">C46+D46</f>
        <v>911669.4</v>
      </c>
      <c r="F46" s="220">
        <v>303889.8</v>
      </c>
      <c r="G46" s="220"/>
      <c r="H46" s="220">
        <f t="shared" ref="H46:H58" si="14">F46+G46</f>
        <v>303889.8</v>
      </c>
      <c r="I46" s="220">
        <v>0</v>
      </c>
      <c r="J46" s="220"/>
      <c r="K46" s="220">
        <f t="shared" ref="K46:K58" si="15">I46+J46</f>
        <v>0</v>
      </c>
      <c r="L46" s="208"/>
    </row>
    <row r="47" spans="1:17" s="186" customFormat="1" ht="69.599999999999994" customHeight="1" x14ac:dyDescent="0.2">
      <c r="A47" s="247" t="s">
        <v>412</v>
      </c>
      <c r="B47" s="232" t="s">
        <v>364</v>
      </c>
      <c r="C47" s="219">
        <v>17871298.719999999</v>
      </c>
      <c r="D47" s="219">
        <v>1228051.8600000001</v>
      </c>
      <c r="E47" s="219">
        <f t="shared" si="13"/>
        <v>19099350.579999998</v>
      </c>
      <c r="F47" s="220">
        <v>17303503.890000001</v>
      </c>
      <c r="G47" s="220">
        <v>1189900.6200000001</v>
      </c>
      <c r="H47" s="220">
        <f t="shared" si="14"/>
        <v>18493404.510000002</v>
      </c>
      <c r="I47" s="220">
        <v>16628801.560000001</v>
      </c>
      <c r="J47" s="220">
        <v>1201636.32</v>
      </c>
      <c r="K47" s="220">
        <f t="shared" si="15"/>
        <v>17830437.879999999</v>
      </c>
      <c r="L47" s="208"/>
    </row>
    <row r="48" spans="1:17" s="186" customFormat="1" ht="69.599999999999994" customHeight="1" x14ac:dyDescent="0.2">
      <c r="A48" s="251" t="s">
        <v>419</v>
      </c>
      <c r="B48" s="250" t="s">
        <v>418</v>
      </c>
      <c r="C48" s="219"/>
      <c r="D48" s="219">
        <v>16497532.48</v>
      </c>
      <c r="E48" s="219">
        <f t="shared" si="13"/>
        <v>16497532.48</v>
      </c>
      <c r="F48" s="220"/>
      <c r="G48" s="220">
        <v>18049880.109999999</v>
      </c>
      <c r="H48" s="220">
        <f t="shared" si="14"/>
        <v>18049880.109999999</v>
      </c>
      <c r="I48" s="220"/>
      <c r="J48" s="220"/>
      <c r="K48" s="220"/>
      <c r="L48" s="208"/>
    </row>
    <row r="49" spans="1:17" s="186" customFormat="1" ht="30.6" customHeight="1" x14ac:dyDescent="0.2">
      <c r="A49" s="247" t="s">
        <v>381</v>
      </c>
      <c r="B49" s="232" t="s">
        <v>380</v>
      </c>
      <c r="C49" s="219"/>
      <c r="D49" s="219">
        <v>7050000</v>
      </c>
      <c r="E49" s="219">
        <f t="shared" si="13"/>
        <v>7050000</v>
      </c>
      <c r="F49" s="220"/>
      <c r="G49" s="220"/>
      <c r="H49" s="220"/>
      <c r="I49" s="220"/>
      <c r="J49" s="220"/>
      <c r="K49" s="220"/>
      <c r="L49" s="208"/>
    </row>
    <row r="50" spans="1:17" s="186" customFormat="1" ht="85.15" customHeight="1" x14ac:dyDescent="0.2">
      <c r="A50" s="247" t="s">
        <v>411</v>
      </c>
      <c r="B50" s="246" t="s">
        <v>366</v>
      </c>
      <c r="C50" s="219">
        <v>448772.27</v>
      </c>
      <c r="D50" s="219">
        <v>-49170.15</v>
      </c>
      <c r="E50" s="219">
        <f t="shared" ref="E50" si="16">C50+D50</f>
        <v>399602.12</v>
      </c>
      <c r="F50" s="220">
        <v>448772.27</v>
      </c>
      <c r="G50" s="220">
        <v>-49170.15</v>
      </c>
      <c r="H50" s="220">
        <f t="shared" ref="H50" si="17">F50+G50</f>
        <v>399602.12</v>
      </c>
      <c r="I50" s="220">
        <v>0</v>
      </c>
      <c r="J50" s="220">
        <v>400068.48</v>
      </c>
      <c r="K50" s="220">
        <f t="shared" ref="K50" si="18">I50+J50</f>
        <v>400068.48</v>
      </c>
      <c r="L50" s="208"/>
    </row>
    <row r="51" spans="1:17" s="186" customFormat="1" ht="54" customHeight="1" x14ac:dyDescent="0.2">
      <c r="A51" s="247" t="s">
        <v>382</v>
      </c>
      <c r="B51" s="229" t="s">
        <v>365</v>
      </c>
      <c r="C51" s="219">
        <v>109090.88</v>
      </c>
      <c r="D51" s="219">
        <v>144877.44</v>
      </c>
      <c r="E51" s="219">
        <f t="shared" si="13"/>
        <v>253968.32</v>
      </c>
      <c r="F51" s="220">
        <v>109090.88</v>
      </c>
      <c r="G51" s="220">
        <v>-247.36</v>
      </c>
      <c r="H51" s="220">
        <f t="shared" si="14"/>
        <v>108843.52</v>
      </c>
      <c r="I51" s="220">
        <v>109090.88</v>
      </c>
      <c r="J51" s="220">
        <v>-247.36</v>
      </c>
      <c r="K51" s="220">
        <f t="shared" si="15"/>
        <v>108843.52</v>
      </c>
      <c r="L51" s="208"/>
    </row>
    <row r="52" spans="1:17" s="186" customFormat="1" ht="42" customHeight="1" x14ac:dyDescent="0.2">
      <c r="A52" s="247" t="s">
        <v>384</v>
      </c>
      <c r="B52" s="232" t="s">
        <v>365</v>
      </c>
      <c r="C52" s="219">
        <v>1050000</v>
      </c>
      <c r="D52" s="219"/>
      <c r="E52" s="219">
        <f t="shared" si="13"/>
        <v>1050000</v>
      </c>
      <c r="F52" s="220">
        <v>414715</v>
      </c>
      <c r="G52" s="220"/>
      <c r="H52" s="220">
        <f t="shared" si="14"/>
        <v>414715</v>
      </c>
      <c r="I52" s="220">
        <v>414715</v>
      </c>
      <c r="J52" s="220"/>
      <c r="K52" s="220">
        <f t="shared" si="15"/>
        <v>414715</v>
      </c>
      <c r="L52" s="208"/>
    </row>
    <row r="53" spans="1:17" s="186" customFormat="1" ht="55.9" customHeight="1" x14ac:dyDescent="0.2">
      <c r="A53" s="247" t="s">
        <v>390</v>
      </c>
      <c r="B53" s="232" t="s">
        <v>365</v>
      </c>
      <c r="C53" s="219">
        <v>278700</v>
      </c>
      <c r="D53" s="219"/>
      <c r="E53" s="219">
        <f t="shared" si="13"/>
        <v>278700</v>
      </c>
      <c r="F53" s="220">
        <v>277290</v>
      </c>
      <c r="G53" s="220"/>
      <c r="H53" s="220">
        <f t="shared" si="14"/>
        <v>277290</v>
      </c>
      <c r="I53" s="220">
        <v>262170</v>
      </c>
      <c r="J53" s="220"/>
      <c r="K53" s="220">
        <f t="shared" si="15"/>
        <v>262170</v>
      </c>
      <c r="L53" s="208"/>
    </row>
    <row r="54" spans="1:17" s="186" customFormat="1" ht="27" customHeight="1" x14ac:dyDescent="0.2">
      <c r="A54" s="247" t="s">
        <v>391</v>
      </c>
      <c r="B54" s="229" t="s">
        <v>365</v>
      </c>
      <c r="C54" s="219">
        <v>4472402.3899999997</v>
      </c>
      <c r="D54" s="219">
        <v>-4472402.3899999997</v>
      </c>
      <c r="E54" s="219">
        <f t="shared" si="13"/>
        <v>0</v>
      </c>
      <c r="F54" s="220">
        <v>0</v>
      </c>
      <c r="G54" s="220"/>
      <c r="H54" s="220">
        <f t="shared" si="14"/>
        <v>0</v>
      </c>
      <c r="I54" s="220">
        <v>0</v>
      </c>
      <c r="J54" s="220"/>
      <c r="K54" s="220">
        <f t="shared" si="15"/>
        <v>0</v>
      </c>
      <c r="L54" s="208"/>
    </row>
    <row r="55" spans="1:17" s="186" customFormat="1" ht="66.599999999999994" customHeight="1" x14ac:dyDescent="0.2">
      <c r="A55" s="247" t="s">
        <v>392</v>
      </c>
      <c r="B55" s="229" t="s">
        <v>365</v>
      </c>
      <c r="C55" s="219">
        <v>5502100</v>
      </c>
      <c r="D55" s="219"/>
      <c r="E55" s="219">
        <f t="shared" si="13"/>
        <v>5502100</v>
      </c>
      <c r="F55" s="220">
        <v>0</v>
      </c>
      <c r="G55" s="220"/>
      <c r="H55" s="220">
        <f t="shared" si="14"/>
        <v>0</v>
      </c>
      <c r="I55" s="220">
        <v>0</v>
      </c>
      <c r="J55" s="220"/>
      <c r="K55" s="220">
        <f t="shared" si="15"/>
        <v>0</v>
      </c>
      <c r="L55" s="208"/>
    </row>
    <row r="56" spans="1:17" s="186" customFormat="1" ht="83.45" customHeight="1" x14ac:dyDescent="0.2">
      <c r="A56" s="247" t="s">
        <v>393</v>
      </c>
      <c r="B56" s="229" t="s">
        <v>365</v>
      </c>
      <c r="C56" s="219">
        <v>893788</v>
      </c>
      <c r="D56" s="219"/>
      <c r="E56" s="219">
        <f t="shared" si="13"/>
        <v>893788</v>
      </c>
      <c r="F56" s="220">
        <v>893788</v>
      </c>
      <c r="G56" s="220"/>
      <c r="H56" s="220">
        <f t="shared" si="14"/>
        <v>893788</v>
      </c>
      <c r="I56" s="220">
        <v>893788</v>
      </c>
      <c r="J56" s="220"/>
      <c r="K56" s="220">
        <f t="shared" si="15"/>
        <v>893788</v>
      </c>
      <c r="L56" s="208"/>
    </row>
    <row r="57" spans="1:17" s="186" customFormat="1" ht="24.6" customHeight="1" x14ac:dyDescent="0.2">
      <c r="A57" s="247" t="s">
        <v>414</v>
      </c>
      <c r="B57" s="229" t="s">
        <v>365</v>
      </c>
      <c r="C57" s="219"/>
      <c r="D57" s="219">
        <v>545090</v>
      </c>
      <c r="E57" s="219">
        <f t="shared" si="13"/>
        <v>545090</v>
      </c>
      <c r="F57" s="220"/>
      <c r="G57" s="220"/>
      <c r="H57" s="220"/>
      <c r="I57" s="220"/>
      <c r="J57" s="220"/>
      <c r="K57" s="220"/>
      <c r="L57" s="208"/>
    </row>
    <row r="58" spans="1:17" s="186" customFormat="1" ht="28.9" customHeight="1" x14ac:dyDescent="0.2">
      <c r="A58" s="247" t="s">
        <v>386</v>
      </c>
      <c r="B58" s="232" t="s">
        <v>365</v>
      </c>
      <c r="C58" s="219">
        <v>301839877.80000001</v>
      </c>
      <c r="D58" s="219"/>
      <c r="E58" s="219">
        <f t="shared" si="13"/>
        <v>301839877.80000001</v>
      </c>
      <c r="F58" s="219">
        <v>323430125.87</v>
      </c>
      <c r="G58" s="219"/>
      <c r="H58" s="220">
        <f t="shared" si="14"/>
        <v>323430125.87</v>
      </c>
      <c r="I58" s="219">
        <v>338839877.80000001</v>
      </c>
      <c r="J58" s="219"/>
      <c r="K58" s="220">
        <f t="shared" si="15"/>
        <v>338839877.80000001</v>
      </c>
      <c r="L58" s="204"/>
    </row>
    <row r="59" spans="1:17" s="238" customFormat="1" ht="28.9" customHeight="1" x14ac:dyDescent="0.2">
      <c r="A59" s="236" t="s">
        <v>76</v>
      </c>
      <c r="B59" s="194" t="s">
        <v>112</v>
      </c>
      <c r="C59" s="215">
        <f>SUM(C60:C76)</f>
        <v>884905479.19000006</v>
      </c>
      <c r="D59" s="215">
        <f t="shared" ref="D59:E59" si="19">SUM(D60:D76)</f>
        <v>-7853907.120000001</v>
      </c>
      <c r="E59" s="215">
        <f t="shared" si="19"/>
        <v>877051572.07000005</v>
      </c>
      <c r="F59" s="215">
        <f t="shared" ref="F59:K59" si="20">SUM(F60:F75)</f>
        <v>861410487.24000001</v>
      </c>
      <c r="G59" s="215">
        <f t="shared" si="20"/>
        <v>-6583966.8000000007</v>
      </c>
      <c r="H59" s="215">
        <f t="shared" si="20"/>
        <v>854826520.43999994</v>
      </c>
      <c r="I59" s="215">
        <f t="shared" si="20"/>
        <v>887232194.14999998</v>
      </c>
      <c r="J59" s="215">
        <f t="shared" si="20"/>
        <v>-5898634.7000000011</v>
      </c>
      <c r="K59" s="215">
        <f t="shared" si="20"/>
        <v>881333559.44999993</v>
      </c>
      <c r="L59" s="207"/>
      <c r="M59" s="237"/>
      <c r="O59" s="239"/>
      <c r="P59" s="239"/>
      <c r="Q59" s="239"/>
    </row>
    <row r="60" spans="1:17" ht="81.599999999999994" customHeight="1" x14ac:dyDescent="0.2">
      <c r="A60" s="247" t="s">
        <v>405</v>
      </c>
      <c r="B60" s="232" t="s">
        <v>367</v>
      </c>
      <c r="C60" s="219">
        <v>65219627.200000003</v>
      </c>
      <c r="D60" s="219"/>
      <c r="E60" s="219">
        <f>C60+D60</f>
        <v>65219627.200000003</v>
      </c>
      <c r="F60" s="220">
        <v>0</v>
      </c>
      <c r="G60" s="220"/>
      <c r="H60" s="220">
        <f>F60+G60</f>
        <v>0</v>
      </c>
      <c r="I60" s="220">
        <v>0</v>
      </c>
      <c r="J60" s="220"/>
      <c r="K60" s="220">
        <f>I60+J60</f>
        <v>0</v>
      </c>
      <c r="L60" s="208"/>
    </row>
    <row r="61" spans="1:17" ht="66" customHeight="1" x14ac:dyDescent="0.2">
      <c r="A61" s="247" t="s">
        <v>406</v>
      </c>
      <c r="B61" s="229" t="s">
        <v>367</v>
      </c>
      <c r="C61" s="219">
        <v>1331012.8</v>
      </c>
      <c r="D61" s="219"/>
      <c r="E61" s="219">
        <f t="shared" ref="E61:E76" si="21">C61+D61</f>
        <v>1331012.8</v>
      </c>
      <c r="F61" s="220">
        <v>0</v>
      </c>
      <c r="G61" s="220"/>
      <c r="H61" s="220">
        <f t="shared" ref="H61:H75" si="22">F61+G61</f>
        <v>0</v>
      </c>
      <c r="I61" s="220">
        <v>0</v>
      </c>
      <c r="J61" s="220"/>
      <c r="K61" s="220">
        <f t="shared" ref="K61:K75" si="23">I61+J61</f>
        <v>0</v>
      </c>
      <c r="L61" s="208"/>
    </row>
    <row r="62" spans="1:17" ht="39" customHeight="1" x14ac:dyDescent="0.2">
      <c r="A62" s="247" t="s">
        <v>394</v>
      </c>
      <c r="B62" s="229" t="s">
        <v>367</v>
      </c>
      <c r="C62" s="219">
        <v>431436.97</v>
      </c>
      <c r="D62" s="219">
        <v>3864.89</v>
      </c>
      <c r="E62" s="219">
        <f t="shared" si="21"/>
        <v>435301.86</v>
      </c>
      <c r="F62" s="220">
        <v>468998.64</v>
      </c>
      <c r="G62" s="220">
        <v>-13771.87</v>
      </c>
      <c r="H62" s="220">
        <f t="shared" si="22"/>
        <v>455226.77</v>
      </c>
      <c r="I62" s="220">
        <v>528820.61</v>
      </c>
      <c r="J62" s="220">
        <v>-57242.2</v>
      </c>
      <c r="K62" s="220">
        <f t="shared" si="23"/>
        <v>471578.41</v>
      </c>
      <c r="L62" s="208"/>
    </row>
    <row r="63" spans="1:17" ht="66" customHeight="1" x14ac:dyDescent="0.2">
      <c r="A63" s="247" t="s">
        <v>378</v>
      </c>
      <c r="B63" s="229" t="s">
        <v>367</v>
      </c>
      <c r="C63" s="219">
        <v>14000</v>
      </c>
      <c r="D63" s="219"/>
      <c r="E63" s="219">
        <f t="shared" si="21"/>
        <v>14000</v>
      </c>
      <c r="F63" s="220">
        <v>14000</v>
      </c>
      <c r="G63" s="220"/>
      <c r="H63" s="220">
        <f t="shared" si="22"/>
        <v>14000</v>
      </c>
      <c r="I63" s="220">
        <v>14000</v>
      </c>
      <c r="J63" s="220"/>
      <c r="K63" s="220">
        <f t="shared" si="23"/>
        <v>14000</v>
      </c>
      <c r="L63" s="208"/>
    </row>
    <row r="64" spans="1:17" ht="43.15" customHeight="1" x14ac:dyDescent="0.2">
      <c r="A64" s="247" t="s">
        <v>385</v>
      </c>
      <c r="B64" s="229" t="s">
        <v>367</v>
      </c>
      <c r="C64" s="219">
        <v>35000</v>
      </c>
      <c r="D64" s="219"/>
      <c r="E64" s="219">
        <f t="shared" si="21"/>
        <v>35000</v>
      </c>
      <c r="F64" s="220">
        <v>35000</v>
      </c>
      <c r="G64" s="220"/>
      <c r="H64" s="220">
        <f t="shared" si="22"/>
        <v>35000</v>
      </c>
      <c r="I64" s="220">
        <v>35000</v>
      </c>
      <c r="J64" s="220"/>
      <c r="K64" s="220">
        <f t="shared" si="23"/>
        <v>35000</v>
      </c>
      <c r="L64" s="208"/>
    </row>
    <row r="65" spans="1:13" ht="84" customHeight="1" x14ac:dyDescent="0.2">
      <c r="A65" s="247" t="s">
        <v>395</v>
      </c>
      <c r="B65" s="229" t="s">
        <v>367</v>
      </c>
      <c r="C65" s="219">
        <v>60713050.770000003</v>
      </c>
      <c r="D65" s="219">
        <v>-8121933.6100000003</v>
      </c>
      <c r="E65" s="219">
        <f t="shared" si="21"/>
        <v>52591117.160000004</v>
      </c>
      <c r="F65" s="220">
        <v>63141573.200000003</v>
      </c>
      <c r="G65" s="220">
        <v>-6310791.1100000003</v>
      </c>
      <c r="H65" s="220">
        <f t="shared" si="22"/>
        <v>56830782.090000004</v>
      </c>
      <c r="I65" s="220">
        <v>71637135.730000004</v>
      </c>
      <c r="J65" s="220">
        <v>-5581730.3799999999</v>
      </c>
      <c r="K65" s="220">
        <f t="shared" si="23"/>
        <v>66055405.350000001</v>
      </c>
      <c r="L65" s="208"/>
    </row>
    <row r="66" spans="1:13" ht="67.150000000000006" customHeight="1" x14ac:dyDescent="0.2">
      <c r="A66" s="247" t="s">
        <v>396</v>
      </c>
      <c r="B66" s="229" t="s">
        <v>367</v>
      </c>
      <c r="C66" s="219">
        <v>4971604.92</v>
      </c>
      <c r="D66" s="219"/>
      <c r="E66" s="219">
        <f t="shared" si="21"/>
        <v>4971604.92</v>
      </c>
      <c r="F66" s="220">
        <v>5170475.4000000004</v>
      </c>
      <c r="G66" s="220"/>
      <c r="H66" s="220">
        <f t="shared" si="22"/>
        <v>5170475.4000000004</v>
      </c>
      <c r="I66" s="220">
        <v>5377303.2400000002</v>
      </c>
      <c r="J66" s="220"/>
      <c r="K66" s="220">
        <f t="shared" si="23"/>
        <v>5377303.2400000002</v>
      </c>
      <c r="L66" s="208"/>
    </row>
    <row r="67" spans="1:13" ht="57.6" customHeight="1" x14ac:dyDescent="0.2">
      <c r="A67" s="247" t="s">
        <v>397</v>
      </c>
      <c r="B67" s="229" t="s">
        <v>368</v>
      </c>
      <c r="C67" s="219">
        <v>8545600</v>
      </c>
      <c r="D67" s="219"/>
      <c r="E67" s="219">
        <f t="shared" si="21"/>
        <v>8545600</v>
      </c>
      <c r="F67" s="220">
        <v>8653080</v>
      </c>
      <c r="G67" s="220"/>
      <c r="H67" s="220">
        <f t="shared" si="22"/>
        <v>8653080</v>
      </c>
      <c r="I67" s="220">
        <v>9990560</v>
      </c>
      <c r="J67" s="220"/>
      <c r="K67" s="220">
        <f t="shared" si="23"/>
        <v>9990560</v>
      </c>
      <c r="L67" s="208"/>
    </row>
    <row r="68" spans="1:13" ht="82.15" customHeight="1" x14ac:dyDescent="0.2">
      <c r="A68" s="247" t="s">
        <v>398</v>
      </c>
      <c r="B68" s="229" t="s">
        <v>369</v>
      </c>
      <c r="C68" s="219">
        <v>8514686.3300000001</v>
      </c>
      <c r="D68" s="219">
        <v>-8514686.3300000001</v>
      </c>
      <c r="E68" s="219">
        <f t="shared" si="21"/>
        <v>0</v>
      </c>
      <c r="F68" s="220">
        <v>8962827.7200000007</v>
      </c>
      <c r="G68" s="220">
        <v>-297252.37</v>
      </c>
      <c r="H68" s="220">
        <f t="shared" si="22"/>
        <v>8665575.3500000015</v>
      </c>
      <c r="I68" s="220">
        <v>8962827.7200000007</v>
      </c>
      <c r="J68" s="220">
        <v>-264318.86</v>
      </c>
      <c r="K68" s="220">
        <f t="shared" si="23"/>
        <v>8698508.8600000013</v>
      </c>
      <c r="L68" s="208"/>
    </row>
    <row r="69" spans="1:13" ht="54.6" customHeight="1" x14ac:dyDescent="0.2">
      <c r="A69" s="247" t="s">
        <v>388</v>
      </c>
      <c r="B69" s="229" t="s">
        <v>370</v>
      </c>
      <c r="C69" s="219">
        <v>2485383.7999999998</v>
      </c>
      <c r="D69" s="219">
        <v>37873.75</v>
      </c>
      <c r="E69" s="219">
        <f t="shared" si="21"/>
        <v>2523257.5499999998</v>
      </c>
      <c r="F69" s="220">
        <v>2570332.25</v>
      </c>
      <c r="G69" s="220">
        <v>68308.3</v>
      </c>
      <c r="H69" s="220">
        <f t="shared" si="22"/>
        <v>2638640.5499999998</v>
      </c>
      <c r="I69" s="220">
        <v>2664765.25</v>
      </c>
      <c r="J69" s="220">
        <v>68210.55</v>
      </c>
      <c r="K69" s="220">
        <f t="shared" si="23"/>
        <v>2732975.8</v>
      </c>
      <c r="L69" s="208"/>
    </row>
    <row r="70" spans="1:13" ht="42.6" customHeight="1" x14ac:dyDescent="0.2">
      <c r="A70" s="247" t="s">
        <v>387</v>
      </c>
      <c r="B70" s="229" t="s">
        <v>371</v>
      </c>
      <c r="C70" s="219">
        <v>4132.9799999999996</v>
      </c>
      <c r="D70" s="219">
        <v>-2722.4</v>
      </c>
      <c r="E70" s="219">
        <f t="shared" si="21"/>
        <v>1410.5799999999995</v>
      </c>
      <c r="F70" s="220">
        <v>3684.33</v>
      </c>
      <c r="G70" s="220">
        <v>-2200.91</v>
      </c>
      <c r="H70" s="220">
        <f t="shared" si="22"/>
        <v>1483.42</v>
      </c>
      <c r="I70" s="220">
        <v>3684.75</v>
      </c>
      <c r="J70" s="220">
        <v>-2361.4499999999998</v>
      </c>
      <c r="K70" s="220">
        <f t="shared" si="23"/>
        <v>1323.3000000000002</v>
      </c>
      <c r="L70" s="208"/>
    </row>
    <row r="71" spans="1:13" ht="56.45" customHeight="1" x14ac:dyDescent="0.2">
      <c r="A71" s="247" t="s">
        <v>399</v>
      </c>
      <c r="B71" s="229" t="s">
        <v>372</v>
      </c>
      <c r="C71" s="219">
        <v>30405510</v>
      </c>
      <c r="D71" s="219"/>
      <c r="E71" s="219">
        <f t="shared" si="21"/>
        <v>30405510</v>
      </c>
      <c r="F71" s="220">
        <v>30783990</v>
      </c>
      <c r="G71" s="220"/>
      <c r="H71" s="220">
        <f t="shared" si="22"/>
        <v>30783990</v>
      </c>
      <c r="I71" s="220">
        <v>30783990</v>
      </c>
      <c r="J71" s="220"/>
      <c r="K71" s="220">
        <f t="shared" si="23"/>
        <v>30783990</v>
      </c>
      <c r="L71" s="208"/>
    </row>
    <row r="72" spans="1:13" ht="31.15" customHeight="1" x14ac:dyDescent="0.2">
      <c r="A72" s="247" t="s">
        <v>389</v>
      </c>
      <c r="B72" s="229" t="s">
        <v>373</v>
      </c>
      <c r="C72" s="219">
        <v>8375735.4199999999</v>
      </c>
      <c r="D72" s="219"/>
      <c r="E72" s="219">
        <f t="shared" si="21"/>
        <v>8375735.4199999999</v>
      </c>
      <c r="F72" s="220">
        <v>8754308.7100000009</v>
      </c>
      <c r="G72" s="220"/>
      <c r="H72" s="220">
        <f t="shared" si="22"/>
        <v>8754308.7100000009</v>
      </c>
      <c r="I72" s="220">
        <v>9064989.8599999994</v>
      </c>
      <c r="J72" s="220"/>
      <c r="K72" s="220">
        <f t="shared" si="23"/>
        <v>9064989.8599999994</v>
      </c>
      <c r="L72" s="208"/>
    </row>
    <row r="73" spans="1:13" ht="28.9" customHeight="1" x14ac:dyDescent="0.2">
      <c r="A73" s="247" t="s">
        <v>400</v>
      </c>
      <c r="B73" s="229" t="s">
        <v>374</v>
      </c>
      <c r="C73" s="219">
        <v>690642900</v>
      </c>
      <c r="D73" s="219">
        <v>511400</v>
      </c>
      <c r="E73" s="219">
        <f t="shared" si="21"/>
        <v>691154300</v>
      </c>
      <c r="F73" s="220">
        <v>715126400</v>
      </c>
      <c r="G73" s="220"/>
      <c r="H73" s="220">
        <f t="shared" si="22"/>
        <v>715126400</v>
      </c>
      <c r="I73" s="220">
        <v>730443300</v>
      </c>
      <c r="J73" s="220"/>
      <c r="K73" s="220">
        <f t="shared" si="23"/>
        <v>730443300</v>
      </c>
      <c r="L73" s="208"/>
    </row>
    <row r="74" spans="1:13" ht="79.150000000000006" customHeight="1" x14ac:dyDescent="0.2">
      <c r="A74" s="247" t="s">
        <v>401</v>
      </c>
      <c r="B74" s="229" t="s">
        <v>374</v>
      </c>
      <c r="C74" s="219">
        <v>0</v>
      </c>
      <c r="D74" s="219">
        <v>8232296.5800000001</v>
      </c>
      <c r="E74" s="219">
        <f t="shared" si="21"/>
        <v>8232296.5800000001</v>
      </c>
      <c r="F74" s="220">
        <v>17725816.989999998</v>
      </c>
      <c r="G74" s="220">
        <v>-28258.84</v>
      </c>
      <c r="H74" s="220">
        <f t="shared" si="22"/>
        <v>17697558.149999999</v>
      </c>
      <c r="I74" s="220">
        <v>17725816.989999998</v>
      </c>
      <c r="J74" s="220">
        <v>-61192.36</v>
      </c>
      <c r="K74" s="220">
        <f t="shared" si="23"/>
        <v>17664624.629999999</v>
      </c>
      <c r="L74" s="208"/>
    </row>
    <row r="75" spans="1:13" ht="70.150000000000006" customHeight="1" x14ac:dyDescent="0.2">
      <c r="A75" s="247" t="s">
        <v>402</v>
      </c>
      <c r="B75" s="229" t="s">
        <v>367</v>
      </c>
      <c r="C75" s="219">
        <v>3215798</v>
      </c>
      <c r="D75" s="219">
        <v>-3215798</v>
      </c>
      <c r="E75" s="219">
        <f t="shared" si="21"/>
        <v>0</v>
      </c>
      <c r="F75" s="220">
        <v>0</v>
      </c>
      <c r="G75" s="220"/>
      <c r="H75" s="220">
        <f t="shared" si="22"/>
        <v>0</v>
      </c>
      <c r="I75" s="220">
        <v>0</v>
      </c>
      <c r="J75" s="220"/>
      <c r="K75" s="220">
        <f t="shared" si="23"/>
        <v>0</v>
      </c>
      <c r="L75" s="208"/>
    </row>
    <row r="76" spans="1:13" ht="66" customHeight="1" x14ac:dyDescent="0.2">
      <c r="A76" s="247" t="s">
        <v>402</v>
      </c>
      <c r="B76" s="229" t="s">
        <v>374</v>
      </c>
      <c r="C76" s="219"/>
      <c r="D76" s="219">
        <v>3215798</v>
      </c>
      <c r="E76" s="219">
        <f t="shared" si="21"/>
        <v>3215798</v>
      </c>
      <c r="F76" s="220"/>
      <c r="G76" s="220"/>
      <c r="H76" s="220"/>
      <c r="I76" s="220"/>
      <c r="J76" s="220"/>
      <c r="K76" s="220"/>
      <c r="L76" s="208"/>
    </row>
    <row r="77" spans="1:13" s="238" customFormat="1" ht="18.600000000000001" customHeight="1" x14ac:dyDescent="0.2">
      <c r="A77" s="236" t="s">
        <v>54</v>
      </c>
      <c r="B77" s="194" t="s">
        <v>130</v>
      </c>
      <c r="C77" s="215">
        <f>SUM(C78:C83)</f>
        <v>74696722.209999993</v>
      </c>
      <c r="D77" s="215">
        <f>SUM(D78:D83)</f>
        <v>36989079.350000001</v>
      </c>
      <c r="E77" s="215">
        <f>SUM(E78:E83)</f>
        <v>111685801.56</v>
      </c>
      <c r="F77" s="215">
        <f t="shared" ref="F77:K77" si="24">SUM(F78:F83)</f>
        <v>1555240.61</v>
      </c>
      <c r="G77" s="215">
        <f t="shared" si="24"/>
        <v>0</v>
      </c>
      <c r="H77" s="215">
        <f t="shared" si="24"/>
        <v>1555240.61</v>
      </c>
      <c r="I77" s="215">
        <f t="shared" si="24"/>
        <v>714570.01</v>
      </c>
      <c r="J77" s="215">
        <f t="shared" si="24"/>
        <v>0</v>
      </c>
      <c r="K77" s="215">
        <f t="shared" si="24"/>
        <v>714570.01</v>
      </c>
      <c r="L77" s="207"/>
      <c r="M77" s="237"/>
    </row>
    <row r="78" spans="1:13" ht="96.6" customHeight="1" x14ac:dyDescent="0.2">
      <c r="A78" s="247" t="s">
        <v>383</v>
      </c>
      <c r="B78" s="229" t="s">
        <v>375</v>
      </c>
      <c r="C78" s="219">
        <v>21481.599999999999</v>
      </c>
      <c r="D78" s="219"/>
      <c r="E78" s="219">
        <f>C78+D78</f>
        <v>21481.599999999999</v>
      </c>
      <c r="F78" s="220">
        <v>0</v>
      </c>
      <c r="G78" s="220"/>
      <c r="H78" s="220">
        <f>F78+G78</f>
        <v>0</v>
      </c>
      <c r="I78" s="220">
        <v>0</v>
      </c>
      <c r="J78" s="220"/>
      <c r="K78" s="220">
        <f>I78+J78</f>
        <v>0</v>
      </c>
      <c r="L78" s="208"/>
    </row>
    <row r="79" spans="1:13" ht="41.45" customHeight="1" x14ac:dyDescent="0.2">
      <c r="A79" s="247" t="s">
        <v>379</v>
      </c>
      <c r="B79" s="229" t="s">
        <v>375</v>
      </c>
      <c r="C79" s="219">
        <v>1555240.61</v>
      </c>
      <c r="D79" s="219">
        <v>218574.36</v>
      </c>
      <c r="E79" s="219">
        <f t="shared" ref="E79:E83" si="25">C79+D79</f>
        <v>1773814.9700000002</v>
      </c>
      <c r="F79" s="220">
        <v>1555240.61</v>
      </c>
      <c r="G79" s="220"/>
      <c r="H79" s="220">
        <f t="shared" ref="H79:H81" si="26">F79+G79</f>
        <v>1555240.61</v>
      </c>
      <c r="I79" s="220">
        <v>714570.01</v>
      </c>
      <c r="J79" s="220"/>
      <c r="K79" s="220">
        <f t="shared" ref="K79:K84" si="27">I79+J79</f>
        <v>714570.01</v>
      </c>
      <c r="L79" s="208"/>
    </row>
    <row r="80" spans="1:13" ht="40.9" customHeight="1" x14ac:dyDescent="0.2">
      <c r="A80" s="247" t="s">
        <v>403</v>
      </c>
      <c r="B80" s="229" t="s">
        <v>375</v>
      </c>
      <c r="C80" s="219">
        <v>73120000</v>
      </c>
      <c r="D80" s="219"/>
      <c r="E80" s="219">
        <f t="shared" si="25"/>
        <v>73120000</v>
      </c>
      <c r="F80" s="220">
        <v>0</v>
      </c>
      <c r="G80" s="220"/>
      <c r="H80" s="220">
        <f t="shared" si="26"/>
        <v>0</v>
      </c>
      <c r="I80" s="220">
        <v>0</v>
      </c>
      <c r="J80" s="220"/>
      <c r="K80" s="220">
        <f t="shared" si="27"/>
        <v>0</v>
      </c>
      <c r="L80" s="208"/>
    </row>
    <row r="81" spans="1:17" ht="34.9" customHeight="1" x14ac:dyDescent="0.2">
      <c r="A81" s="247" t="s">
        <v>416</v>
      </c>
      <c r="B81" s="229" t="s">
        <v>375</v>
      </c>
      <c r="C81" s="219"/>
      <c r="D81" s="219">
        <v>16390116.210000001</v>
      </c>
      <c r="E81" s="219">
        <f t="shared" si="25"/>
        <v>16390116.210000001</v>
      </c>
      <c r="F81" s="220"/>
      <c r="G81" s="220"/>
      <c r="H81" s="220">
        <f t="shared" si="26"/>
        <v>0</v>
      </c>
      <c r="I81" s="220"/>
      <c r="J81" s="220"/>
      <c r="K81" s="220">
        <f t="shared" si="27"/>
        <v>0</v>
      </c>
      <c r="L81" s="208"/>
    </row>
    <row r="82" spans="1:17" ht="39.6" customHeight="1" x14ac:dyDescent="0.2">
      <c r="A82" s="247" t="s">
        <v>417</v>
      </c>
      <c r="B82" s="229" t="s">
        <v>375</v>
      </c>
      <c r="C82" s="219"/>
      <c r="D82" s="219">
        <v>19792777.780000001</v>
      </c>
      <c r="E82" s="219">
        <f t="shared" ref="E82" si="28">C82+D82</f>
        <v>19792777.780000001</v>
      </c>
      <c r="F82" s="220"/>
      <c r="G82" s="220"/>
      <c r="H82" s="220"/>
      <c r="I82" s="220"/>
      <c r="J82" s="220"/>
      <c r="K82" s="220"/>
      <c r="L82" s="208"/>
    </row>
    <row r="83" spans="1:17" ht="52.9" customHeight="1" x14ac:dyDescent="0.2">
      <c r="A83" s="247" t="s">
        <v>415</v>
      </c>
      <c r="B83" s="229" t="s">
        <v>375</v>
      </c>
      <c r="C83" s="219"/>
      <c r="D83" s="219">
        <v>587611</v>
      </c>
      <c r="E83" s="219">
        <f t="shared" si="25"/>
        <v>587611</v>
      </c>
      <c r="F83" s="220"/>
      <c r="G83" s="220"/>
      <c r="H83" s="220"/>
      <c r="I83" s="220"/>
      <c r="J83" s="220"/>
      <c r="K83" s="220"/>
      <c r="L83" s="208"/>
    </row>
    <row r="84" spans="1:17" s="238" customFormat="1" ht="18.600000000000001" customHeight="1" x14ac:dyDescent="0.2">
      <c r="A84" s="240" t="s">
        <v>256</v>
      </c>
      <c r="B84" s="194" t="s">
        <v>257</v>
      </c>
      <c r="C84" s="215">
        <v>9079841.6099999994</v>
      </c>
      <c r="D84" s="215"/>
      <c r="E84" s="215">
        <f>E85</f>
        <v>9079841.6099999994</v>
      </c>
      <c r="F84" s="216">
        <v>0</v>
      </c>
      <c r="G84" s="216">
        <v>0</v>
      </c>
      <c r="H84" s="216">
        <v>0</v>
      </c>
      <c r="I84" s="216">
        <v>0</v>
      </c>
      <c r="J84" s="216">
        <v>0</v>
      </c>
      <c r="K84" s="220">
        <f t="shared" si="27"/>
        <v>0</v>
      </c>
      <c r="L84" s="207"/>
      <c r="M84" s="237"/>
    </row>
    <row r="85" spans="1:17" ht="18" customHeight="1" x14ac:dyDescent="0.2">
      <c r="A85" s="221" t="s">
        <v>407</v>
      </c>
      <c r="B85" s="229" t="s">
        <v>408</v>
      </c>
      <c r="C85" s="219">
        <v>9079841.6099999994</v>
      </c>
      <c r="D85" s="219"/>
      <c r="E85" s="219">
        <f>C85</f>
        <v>9079841.6099999994</v>
      </c>
      <c r="F85" s="219">
        <f>F84</f>
        <v>0</v>
      </c>
      <c r="G85" s="219"/>
      <c r="H85" s="219">
        <f>F85</f>
        <v>0</v>
      </c>
      <c r="I85" s="219">
        <v>0</v>
      </c>
      <c r="J85" s="219"/>
      <c r="K85" s="219">
        <v>0</v>
      </c>
      <c r="L85" s="204"/>
    </row>
    <row r="86" spans="1:17" ht="10.9" customHeight="1" x14ac:dyDescent="0.2">
      <c r="A86" s="231"/>
      <c r="B86" s="229"/>
      <c r="C86" s="233"/>
      <c r="D86" s="233"/>
      <c r="E86" s="233"/>
      <c r="F86" s="234"/>
      <c r="G86" s="234"/>
      <c r="H86" s="234"/>
      <c r="I86" s="234"/>
      <c r="J86" s="234"/>
      <c r="K86" s="234"/>
      <c r="L86" s="212"/>
    </row>
    <row r="87" spans="1:17" ht="15" customHeight="1" x14ac:dyDescent="0.2">
      <c r="A87" s="193" t="s">
        <v>66</v>
      </c>
      <c r="B87" s="194"/>
      <c r="C87" s="195">
        <f>C12+C40</f>
        <v>1837401509.8700001</v>
      </c>
      <c r="D87" s="195">
        <f t="shared" ref="D87:K87" si="29">D12+D40</f>
        <v>50079151.469999999</v>
      </c>
      <c r="E87" s="195">
        <f t="shared" si="29"/>
        <v>1887480661.3399999</v>
      </c>
      <c r="F87" s="195">
        <f t="shared" si="29"/>
        <v>1718104504.5599999</v>
      </c>
      <c r="G87" s="195">
        <f t="shared" si="29"/>
        <v>12606396.420000002</v>
      </c>
      <c r="H87" s="195">
        <f t="shared" si="29"/>
        <v>1730710900.9799998</v>
      </c>
      <c r="I87" s="195">
        <f t="shared" si="29"/>
        <v>1754895041.3999999</v>
      </c>
      <c r="J87" s="195">
        <f t="shared" si="29"/>
        <v>-4297177.2600000016</v>
      </c>
      <c r="K87" s="195">
        <f t="shared" si="29"/>
        <v>1750597864.1399999</v>
      </c>
      <c r="L87" s="213"/>
      <c r="O87" s="202"/>
      <c r="P87" s="202"/>
      <c r="Q87" s="202"/>
    </row>
    <row r="88" spans="1:17" s="249" customFormat="1" x14ac:dyDescent="0.2">
      <c r="B88" s="248"/>
      <c r="M88" s="192"/>
    </row>
    <row r="89" spans="1:17" s="243" customFormat="1" x14ac:dyDescent="0.2">
      <c r="B89" s="244"/>
      <c r="C89" s="242"/>
      <c r="D89" s="242"/>
      <c r="E89" s="242">
        <f>C87+D87</f>
        <v>1887480661.3400002</v>
      </c>
      <c r="F89" s="242"/>
      <c r="G89" s="242"/>
      <c r="H89" s="242"/>
      <c r="I89" s="242"/>
      <c r="J89" s="242"/>
      <c r="K89" s="242"/>
      <c r="L89" s="242"/>
      <c r="M89" s="245"/>
      <c r="P89" s="242"/>
      <c r="Q89" s="242"/>
    </row>
    <row r="90" spans="1:17" s="243" customFormat="1" x14ac:dyDescent="0.2">
      <c r="B90" s="244"/>
      <c r="H90" s="242">
        <f>F87+G87</f>
        <v>1730710900.98</v>
      </c>
      <c r="K90" s="242">
        <f>I87+J87</f>
        <v>1750597864.1399999</v>
      </c>
      <c r="M90" s="245"/>
    </row>
    <row r="91" spans="1:17" s="243" customFormat="1" x14ac:dyDescent="0.2">
      <c r="B91" s="244"/>
      <c r="M91" s="245"/>
    </row>
  </sheetData>
  <mergeCells count="11">
    <mergeCell ref="D1:K1"/>
    <mergeCell ref="C2:K2"/>
    <mergeCell ref="A7:K7"/>
    <mergeCell ref="A9:A10"/>
    <mergeCell ref="B9:B10"/>
    <mergeCell ref="C9:K9"/>
    <mergeCell ref="C10:E10"/>
    <mergeCell ref="F10:H10"/>
    <mergeCell ref="I10:K10"/>
    <mergeCell ref="E4:K4"/>
    <mergeCell ref="E5:K5"/>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для руководства</vt:lpstr>
      <vt:lpstr>доходы по федер бюдж</vt:lpstr>
      <vt:lpstr>Приложение</vt:lpstr>
      <vt:lpstr>'для руководства'!Заголовки_для_печати</vt:lpstr>
      <vt:lpstr>'доходы по федер бюдж'!Заголовки_для_печати</vt:lpstr>
      <vt:lpstr>Приложение!Заголовки_для_печати</vt:lpstr>
      <vt:lpstr>'для руководства'!Область_печати</vt:lpstr>
      <vt:lpstr>'доходы по федер бюдж'!Область_печати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Bud-Tany</cp:lastModifiedBy>
  <cp:lastPrinted>2023-01-23T06:37:41Z</cp:lastPrinted>
  <dcterms:created xsi:type="dcterms:W3CDTF">2004-09-13T07:20:24Z</dcterms:created>
  <dcterms:modified xsi:type="dcterms:W3CDTF">2023-05-05T09:56:59Z</dcterms:modified>
</cp:coreProperties>
</file>