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 папка\ТАНЯ\ОБЩАЯ\Муниципальная программа\МП 2024\январь\"/>
    </mc:Choice>
  </mc:AlternateContent>
  <bookViews>
    <workbookView xWindow="0" yWindow="0" windowWidth="15270" windowHeight="4635"/>
  </bookViews>
  <sheets>
    <sheet name="Приложение2" sheetId="1" r:id="rId1"/>
    <sheet name="Приложение 3" sheetId="2" r:id="rId2"/>
    <sheet name="Приложение 4" sheetId="3" r:id="rId3"/>
  </sheets>
  <definedNames>
    <definedName name="_xlnm.Print_Area" localSheetId="0">Приложение2!$A$1:$K$52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H49" i="1"/>
  <c r="I49" i="1"/>
  <c r="J49" i="1"/>
  <c r="G49" i="1"/>
  <c r="E13" i="2" l="1"/>
  <c r="D13" i="2"/>
  <c r="H50" i="1" l="1"/>
  <c r="G50" i="1"/>
  <c r="G52" i="1" s="1"/>
  <c r="I50" i="1"/>
  <c r="J50" i="1"/>
  <c r="F35" i="1" l="1"/>
  <c r="F34" i="1"/>
  <c r="F33" i="1"/>
  <c r="F32" i="1"/>
  <c r="J31" i="1"/>
  <c r="I31" i="1"/>
  <c r="H31" i="1"/>
  <c r="G31" i="1"/>
  <c r="F31" i="1" l="1"/>
  <c r="B13" i="2"/>
  <c r="B14" i="2"/>
  <c r="B12" i="2"/>
  <c r="D10" i="2"/>
  <c r="E10" i="2"/>
  <c r="F10" i="2"/>
  <c r="F28" i="1"/>
  <c r="H51" i="1" l="1"/>
  <c r="I51" i="1"/>
  <c r="J51" i="1"/>
  <c r="G51" i="1"/>
  <c r="H48" i="1"/>
  <c r="I48" i="1"/>
  <c r="J48" i="1"/>
  <c r="G48" i="1"/>
  <c r="F48" i="1" l="1"/>
  <c r="G12" i="1"/>
  <c r="H12" i="1"/>
  <c r="I12" i="1"/>
  <c r="J12" i="1"/>
  <c r="F13" i="1"/>
  <c r="F14" i="1"/>
  <c r="F15" i="1"/>
  <c r="F16" i="1"/>
  <c r="F12" i="1" l="1"/>
  <c r="J43" i="1" l="1"/>
  <c r="I43" i="1"/>
  <c r="H43" i="1"/>
  <c r="G43" i="1"/>
  <c r="J37" i="1"/>
  <c r="I37" i="1"/>
  <c r="H37" i="1"/>
  <c r="G37" i="1"/>
  <c r="J26" i="1"/>
  <c r="I26" i="1"/>
  <c r="H26" i="1"/>
  <c r="G26" i="1"/>
  <c r="J21" i="1"/>
  <c r="I21" i="1"/>
  <c r="H21" i="1"/>
  <c r="G21" i="1"/>
  <c r="I17" i="1"/>
  <c r="H17" i="1"/>
  <c r="G17" i="1"/>
  <c r="F51" i="1" l="1"/>
  <c r="J52" i="1" l="1"/>
  <c r="J17" i="1"/>
  <c r="B11" i="2" l="1"/>
  <c r="H52" i="1"/>
  <c r="I52" i="1"/>
  <c r="F45" i="1"/>
  <c r="F46" i="1"/>
  <c r="F47" i="1"/>
  <c r="F44" i="1"/>
  <c r="F39" i="1"/>
  <c r="F40" i="1"/>
  <c r="F41" i="1"/>
  <c r="F38" i="1"/>
  <c r="F27" i="1"/>
  <c r="F29" i="1"/>
  <c r="F30" i="1"/>
  <c r="F23" i="1"/>
  <c r="F24" i="1"/>
  <c r="F25" i="1"/>
  <c r="F22" i="1"/>
  <c r="F18" i="1"/>
  <c r="F19" i="1"/>
  <c r="F20" i="1"/>
  <c r="F43" i="1" l="1"/>
  <c r="F37" i="1"/>
  <c r="F26" i="1"/>
  <c r="F21" i="1"/>
  <c r="F17" i="1"/>
  <c r="B10" i="2"/>
  <c r="F50" i="1"/>
  <c r="F49" i="1"/>
  <c r="F52" i="1" l="1"/>
</calcChain>
</file>

<file path=xl/sharedStrings.xml><?xml version="1.0" encoding="utf-8"?>
<sst xmlns="http://schemas.openxmlformats.org/spreadsheetml/2006/main" count="138" uniqueCount="77">
  <si>
    <t>всего</t>
  </si>
  <si>
    <t>Объемы финансирования, в том числе по годам (руб.)</t>
  </si>
  <si>
    <t>Приложение № 2 к муниципальной программе</t>
  </si>
  <si>
    <t xml:space="preserve">«Комплексное развитие Устьянского муниципального </t>
  </si>
  <si>
    <t xml:space="preserve">округа и государственная поддержка </t>
  </si>
  <si>
    <t>социально ориентированных некоммерческих организаций»</t>
  </si>
  <si>
    <t>№ п/п</t>
  </si>
  <si>
    <t>Наименование мероприятия программы</t>
  </si>
  <si>
    <t>Ответственный исполнитель</t>
  </si>
  <si>
    <t>Срок начала/окончания работ</t>
  </si>
  <si>
    <t>Источники финансирования</t>
  </si>
  <si>
    <t>Ожидаемые результаты реализации мероприятия</t>
  </si>
  <si>
    <t>1.1.</t>
  </si>
  <si>
    <t>1.2.</t>
  </si>
  <si>
    <t>1.3.</t>
  </si>
  <si>
    <t xml:space="preserve">2.1. </t>
  </si>
  <si>
    <t>Итого по программе</t>
  </si>
  <si>
    <t>Федеральный бюджет</t>
  </si>
  <si>
    <t>Областной бюджет</t>
  </si>
  <si>
    <t xml:space="preserve">Внебюджетные средства </t>
  </si>
  <si>
    <t>Всего</t>
  </si>
  <si>
    <t>Организация и проведение мероприятий в поддержку деятельности НКО (в том числе семинары, тренинги, конференции, индивидуальные консультации)</t>
  </si>
  <si>
    <t xml:space="preserve">Перечень мероприятий муниципальной программы 
«Комплексное развитие Устьянского муниципального округа 
и государственная поддержка социально ориентированных некоммерческих организаций»
</t>
  </si>
  <si>
    <t xml:space="preserve">В том числе </t>
  </si>
  <si>
    <t>2024 г.</t>
  </si>
  <si>
    <t>2025 г.</t>
  </si>
  <si>
    <t xml:space="preserve">областной бюджет                    </t>
  </si>
  <si>
    <t xml:space="preserve">федеральный бюджет                  </t>
  </si>
  <si>
    <t xml:space="preserve">внебюджетные средства             </t>
  </si>
  <si>
    <t>Всего по программе,           в том числе</t>
  </si>
  <si>
    <t xml:space="preserve">Источники и направления финансирования       </t>
  </si>
  <si>
    <t xml:space="preserve">Объем финансирования, всего, руб.     </t>
  </si>
  <si>
    <t>Приложение № 3 к муниципальной программе</t>
  </si>
  <si>
    <t>Местный бюджет</t>
  </si>
  <si>
    <t xml:space="preserve">местный бюджет                   </t>
  </si>
  <si>
    <t>Администрация Устьянского муниципального округа в лице отдела по  организационной работе</t>
  </si>
  <si>
    <t xml:space="preserve">Администрация Устьянского муниципального округа в лице отдела по  организационной работе </t>
  </si>
  <si>
    <t>Распределение объемов финансирования программы по источникам, 
направлениям расходования средств и годам</t>
  </si>
  <si>
    <t>2024-2027</t>
  </si>
  <si>
    <t>1.4.</t>
  </si>
  <si>
    <t>3.1.</t>
  </si>
  <si>
    <t>Улучшение качества жизни населения путем реализации инициативных проектов (не менее 6 ед.в год)</t>
  </si>
  <si>
    <t>Поддержка НКО (печать муниципального вестника «Устьяны»): 1 организация.</t>
  </si>
  <si>
    <t>Повышение гражданской активности по решению местных проблем путем реализации проектов ТОС (68 проектов за весь период реализации программы).</t>
  </si>
  <si>
    <t>Публикации в СМИ информационных материалов</t>
  </si>
  <si>
    <r>
      <t>Повышение информированности населения с целью привлечения активных жителей для вовлечения в общественную деятельность (не менее 1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</t>
    </r>
    <r>
      <rPr>
        <sz val="11"/>
        <color theme="1"/>
        <rFont val="Times New Roman"/>
        <family val="1"/>
        <charset val="204"/>
      </rPr>
      <t>ероприятия в год)</t>
    </r>
  </si>
  <si>
    <t xml:space="preserve">Повышение защиты интересов определенных социальных групп населения за счет  реализации проектов СО НКО (62 проекта за период действия программы)
</t>
  </si>
  <si>
    <t>2026 г.</t>
  </si>
  <si>
    <t>2027 г.</t>
  </si>
  <si>
    <t>Финансовая поддержка социально ориентированных некоммерческий организаций</t>
  </si>
  <si>
    <t>1. Содействие развитию институтов гражданского общества, обеспечению  их эффективной  деятельности в процессе решения социально значимых  проблем территорий  Устьянского муниципального округа.</t>
  </si>
  <si>
    <t>2. Содействие развитию партнерских отношений между СО НКО, органами местной власти, предпринимательством, другими организациями, учреждениями, предприятиями в Устьянском муниципальном округе.</t>
  </si>
  <si>
    <t>3.Создание благоприятной среды и стимулов для формирования и развития территориального общественного самоуправления в Устьянском муниципальном округе Архангельской области.</t>
  </si>
  <si>
    <t>Приложение № 4 к муниципальной программе</t>
  </si>
  <si>
    <t>Порядок расчета целевых показателей муниципальной программы</t>
  </si>
  <si>
    <t>№</t>
  </si>
  <si>
    <t>Наименование цеоевого показателя</t>
  </si>
  <si>
    <t>Порядок расчета</t>
  </si>
  <si>
    <t>Источник информации</t>
  </si>
  <si>
    <t>Увеличение активных жителей, вовлеченных в деятельность общественного самоуправления</t>
  </si>
  <si>
    <t>Количество реализованных инициативных проектов</t>
  </si>
  <si>
    <t>Поддержка НКО в целях обеспечения муниципальных нужд</t>
  </si>
  <si>
    <t xml:space="preserve">Количество реализованных проектов СО НКО </t>
  </si>
  <si>
    <t>Количество реализованных проектов, направленных на развитие гражданской активности по решению местных проблем</t>
  </si>
  <si>
    <t>количесво вовлеченных жителей/ общее количество жителей Устьянского муниципального округа*100</t>
  </si>
  <si>
    <t>количество реализованных проектов/общее количество заявок*100</t>
  </si>
  <si>
    <t>Постановление администрации Устьянского муниципального округа о результатах конкурса</t>
  </si>
  <si>
    <t>Соглашение между администрацией Устьянского муниципального округа и Ассоциацией муниципальных образований Архангельской области</t>
  </si>
  <si>
    <t>Поддержка развития НКО путем сотрудничества и увеличения количества организаций (Сотрудничество с Ассоциацией муниципальных образований Архангельской области)-партнеров (не менее 1 в год)</t>
  </si>
  <si>
    <t>Проекты</t>
  </si>
  <si>
    <t>1.5.</t>
  </si>
  <si>
    <t>Софинансирование мероприятий «Комфортное Поморье» за счет средств местного бюджета</t>
  </si>
  <si>
    <t>Количество реализованных проектов в рамках регионального проекта "Комфортное Поморье"</t>
  </si>
  <si>
    <t>Мероприятия по реализации инициативного проекта за счет средств местного бюджета</t>
  </si>
  <si>
    <t>Реализация муниципальных программ поддержки социально ориентированных некоммерческих организаций</t>
  </si>
  <si>
    <t>Улучшение качества жизни населения путем реализации инициативных проектов в рамках регионального проекта "Комфортное Поморье" (не менее 3 ед.в год)</t>
  </si>
  <si>
    <t>Поддержка территориального общественного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</si>
</sst>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4"/>
  <sheetViews>
    <sheetView tabSelected="1" view="pageBreakPreview" topLeftCell="A7" zoomScale="85" zoomScaleNormal="100" zoomScaleSheetLayoutView="85" workbookViewId="0">
      <pane ySplit="4" topLeftCell="A11" activePane="bottomLeft" state="frozen"/>
      <selection activeCell="A7" sqref="A7"/>
      <selection pane="bottomLeft" activeCell="A11" sqref="A11:K11"/>
    </sheetView>
  </sheetViews>
  <sheetFormatPr defaultRowHeight="15" x14ac:dyDescent="0.25"/>
  <cols>
    <col min="1" max="1" width="7" style="8" customWidth="1"/>
    <col min="2" max="2" width="19.42578125" style="8" customWidth="1"/>
    <col min="3" max="3" width="16.7109375" style="8" customWidth="1"/>
    <col min="4" max="4" width="10.28515625" style="8" customWidth="1"/>
    <col min="5" max="5" width="17.5703125" style="17" customWidth="1"/>
    <col min="6" max="6" width="16.140625" style="12" bestFit="1" customWidth="1"/>
    <col min="7" max="7" width="16.85546875" style="43" bestFit="1" customWidth="1"/>
    <col min="8" max="9" width="16.85546875" style="8" bestFit="1" customWidth="1"/>
    <col min="10" max="10" width="16.85546875" style="9" bestFit="1" customWidth="1"/>
    <col min="11" max="11" width="19" style="8" customWidth="1"/>
    <col min="12" max="16384" width="9.140625" style="3"/>
  </cols>
  <sheetData>
    <row r="1" spans="1:11" x14ac:dyDescent="0.25">
      <c r="K1" s="1" t="s">
        <v>2</v>
      </c>
    </row>
    <row r="2" spans="1:11" x14ac:dyDescent="0.25">
      <c r="K2" s="1" t="s">
        <v>3</v>
      </c>
    </row>
    <row r="3" spans="1:11" x14ac:dyDescent="0.25">
      <c r="K3" s="1" t="s">
        <v>4</v>
      </c>
    </row>
    <row r="4" spans="1:11" x14ac:dyDescent="0.25">
      <c r="K4" s="1" t="s">
        <v>5</v>
      </c>
    </row>
    <row r="5" spans="1:11" x14ac:dyDescent="0.25">
      <c r="K5" s="1"/>
    </row>
    <row r="6" spans="1:11" ht="69" customHeight="1" x14ac:dyDescent="0.25">
      <c r="B6" s="50" t="s">
        <v>22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x14ac:dyDescent="0.25">
      <c r="K7" s="10"/>
    </row>
    <row r="8" spans="1:11" ht="31.5" customHeight="1" x14ac:dyDescent="0.25">
      <c r="A8" s="58" t="s">
        <v>6</v>
      </c>
      <c r="B8" s="58" t="s">
        <v>7</v>
      </c>
      <c r="C8" s="58" t="s">
        <v>8</v>
      </c>
      <c r="D8" s="58" t="s">
        <v>9</v>
      </c>
      <c r="E8" s="61" t="s">
        <v>10</v>
      </c>
      <c r="F8" s="60" t="s">
        <v>1</v>
      </c>
      <c r="G8" s="60"/>
      <c r="H8" s="60"/>
      <c r="I8" s="60"/>
      <c r="J8" s="60"/>
      <c r="K8" s="58" t="s">
        <v>11</v>
      </c>
    </row>
    <row r="9" spans="1:11" ht="33" customHeight="1" x14ac:dyDescent="0.25">
      <c r="A9" s="58"/>
      <c r="B9" s="58"/>
      <c r="C9" s="58"/>
      <c r="D9" s="58"/>
      <c r="E9" s="61"/>
      <c r="F9" s="13" t="s">
        <v>0</v>
      </c>
      <c r="G9" s="44">
        <v>2024</v>
      </c>
      <c r="H9" s="4">
        <v>2025</v>
      </c>
      <c r="I9" s="4">
        <v>2026</v>
      </c>
      <c r="J9" s="5">
        <v>2027</v>
      </c>
      <c r="K9" s="58"/>
    </row>
    <row r="10" spans="1:11" x14ac:dyDescent="0.25">
      <c r="A10" s="6">
        <v>1</v>
      </c>
      <c r="B10" s="6">
        <v>2</v>
      </c>
      <c r="C10" s="6">
        <v>3</v>
      </c>
      <c r="D10" s="6">
        <v>4</v>
      </c>
      <c r="E10" s="18">
        <v>5</v>
      </c>
      <c r="F10" s="14">
        <v>6</v>
      </c>
      <c r="G10" s="45">
        <v>7</v>
      </c>
      <c r="H10" s="6">
        <v>8</v>
      </c>
      <c r="I10" s="6">
        <v>9</v>
      </c>
      <c r="J10" s="7">
        <v>10</v>
      </c>
      <c r="K10" s="6">
        <v>13</v>
      </c>
    </row>
    <row r="11" spans="1:11" ht="30.75" customHeight="1" x14ac:dyDescent="0.25">
      <c r="A11" s="59" t="s">
        <v>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30.75" customHeight="1" x14ac:dyDescent="0.25">
      <c r="A12" s="68" t="s">
        <v>12</v>
      </c>
      <c r="B12" s="68" t="s">
        <v>21</v>
      </c>
      <c r="C12" s="68" t="s">
        <v>35</v>
      </c>
      <c r="D12" s="68" t="s">
        <v>38</v>
      </c>
      <c r="E12" s="19" t="s">
        <v>20</v>
      </c>
      <c r="F12" s="29">
        <f>SUM(F13:F16)</f>
        <v>0</v>
      </c>
      <c r="G12" s="46">
        <f t="shared" ref="G12:J12" si="0">SUM(G13:G16)</f>
        <v>0</v>
      </c>
      <c r="H12" s="29">
        <f t="shared" si="0"/>
        <v>0</v>
      </c>
      <c r="I12" s="29">
        <f t="shared" si="0"/>
        <v>0</v>
      </c>
      <c r="J12" s="29">
        <f t="shared" si="0"/>
        <v>0</v>
      </c>
      <c r="K12" s="68" t="s">
        <v>45</v>
      </c>
    </row>
    <row r="13" spans="1:11" ht="30.75" customHeight="1" x14ac:dyDescent="0.25">
      <c r="A13" s="69"/>
      <c r="B13" s="69"/>
      <c r="C13" s="69"/>
      <c r="D13" s="69"/>
      <c r="E13" s="15" t="s">
        <v>17</v>
      </c>
      <c r="F13" s="29">
        <f>SUM(G13:J13)</f>
        <v>0</v>
      </c>
      <c r="G13" s="47">
        <v>0</v>
      </c>
      <c r="H13" s="30">
        <v>0</v>
      </c>
      <c r="I13" s="30">
        <v>0</v>
      </c>
      <c r="J13" s="30">
        <v>0</v>
      </c>
      <c r="K13" s="69"/>
    </row>
    <row r="14" spans="1:11" ht="30.75" customHeight="1" x14ac:dyDescent="0.25">
      <c r="A14" s="69"/>
      <c r="B14" s="69"/>
      <c r="C14" s="69"/>
      <c r="D14" s="69"/>
      <c r="E14" s="15" t="s">
        <v>18</v>
      </c>
      <c r="F14" s="29">
        <f>SUM(G14:J14)</f>
        <v>0</v>
      </c>
      <c r="G14" s="47">
        <v>0</v>
      </c>
      <c r="H14" s="30">
        <v>0</v>
      </c>
      <c r="I14" s="30">
        <v>0</v>
      </c>
      <c r="J14" s="30">
        <v>0</v>
      </c>
      <c r="K14" s="69"/>
    </row>
    <row r="15" spans="1:11" ht="30.75" customHeight="1" x14ac:dyDescent="0.25">
      <c r="A15" s="69"/>
      <c r="B15" s="69"/>
      <c r="C15" s="69"/>
      <c r="D15" s="69"/>
      <c r="E15" s="15" t="s">
        <v>33</v>
      </c>
      <c r="F15" s="29">
        <f>SUM(G15:J15)</f>
        <v>0</v>
      </c>
      <c r="G15" s="47">
        <v>0</v>
      </c>
      <c r="H15" s="30">
        <v>0</v>
      </c>
      <c r="I15" s="30">
        <v>0</v>
      </c>
      <c r="J15" s="30">
        <v>0</v>
      </c>
      <c r="K15" s="69"/>
    </row>
    <row r="16" spans="1:11" ht="30.75" customHeight="1" x14ac:dyDescent="0.25">
      <c r="A16" s="70"/>
      <c r="B16" s="70"/>
      <c r="C16" s="70"/>
      <c r="D16" s="70"/>
      <c r="E16" s="15" t="s">
        <v>19</v>
      </c>
      <c r="F16" s="29">
        <f>SUM(G16:J16)</f>
        <v>0</v>
      </c>
      <c r="G16" s="47">
        <v>0</v>
      </c>
      <c r="H16" s="30">
        <v>0</v>
      </c>
      <c r="I16" s="30">
        <v>0</v>
      </c>
      <c r="J16" s="30">
        <v>0</v>
      </c>
      <c r="K16" s="70"/>
    </row>
    <row r="17" spans="1:11" ht="30.75" customHeight="1" x14ac:dyDescent="0.25">
      <c r="A17" s="68" t="s">
        <v>13</v>
      </c>
      <c r="B17" s="71" t="s">
        <v>73</v>
      </c>
      <c r="C17" s="71" t="s">
        <v>35</v>
      </c>
      <c r="D17" s="71" t="s">
        <v>38</v>
      </c>
      <c r="E17" s="19" t="s">
        <v>20</v>
      </c>
      <c r="F17" s="29">
        <f>SUM(F18:F20)</f>
        <v>4000000</v>
      </c>
      <c r="G17" s="46">
        <f t="shared" ref="G17" si="1">SUM(G18:G20)</f>
        <v>1000000</v>
      </c>
      <c r="H17" s="29">
        <f t="shared" ref="H17" si="2">SUM(H18:H20)</f>
        <v>1000000</v>
      </c>
      <c r="I17" s="29">
        <f t="shared" ref="I17" si="3">SUM(I18:I20)</f>
        <v>1000000</v>
      </c>
      <c r="J17" s="29">
        <f t="shared" ref="J17" si="4">SUM(J18:J20)</f>
        <v>1000000</v>
      </c>
      <c r="K17" s="71" t="s">
        <v>41</v>
      </c>
    </row>
    <row r="18" spans="1:11" ht="30.75" customHeight="1" x14ac:dyDescent="0.25">
      <c r="A18" s="69"/>
      <c r="B18" s="72"/>
      <c r="C18" s="72"/>
      <c r="D18" s="72"/>
      <c r="E18" s="15" t="s">
        <v>17</v>
      </c>
      <c r="F18" s="29">
        <f>SUM(G18:J18)</f>
        <v>0</v>
      </c>
      <c r="G18" s="47">
        <v>0</v>
      </c>
      <c r="H18" s="30">
        <v>0</v>
      </c>
      <c r="I18" s="30">
        <v>0</v>
      </c>
      <c r="J18" s="30">
        <v>0</v>
      </c>
      <c r="K18" s="72"/>
    </row>
    <row r="19" spans="1:11" ht="30.75" customHeight="1" x14ac:dyDescent="0.25">
      <c r="A19" s="69"/>
      <c r="B19" s="72"/>
      <c r="C19" s="72"/>
      <c r="D19" s="72"/>
      <c r="E19" s="15" t="s">
        <v>18</v>
      </c>
      <c r="F19" s="29">
        <f>SUM(G19:J19)</f>
        <v>0</v>
      </c>
      <c r="G19" s="47">
        <v>0</v>
      </c>
      <c r="H19" s="30">
        <v>0</v>
      </c>
      <c r="I19" s="30">
        <v>0</v>
      </c>
      <c r="J19" s="30">
        <v>0</v>
      </c>
      <c r="K19" s="72"/>
    </row>
    <row r="20" spans="1:11" ht="30.75" customHeight="1" x14ac:dyDescent="0.25">
      <c r="A20" s="70"/>
      <c r="B20" s="73"/>
      <c r="C20" s="73"/>
      <c r="D20" s="73"/>
      <c r="E20" s="15" t="s">
        <v>33</v>
      </c>
      <c r="F20" s="29">
        <f>SUM(G20:J20)</f>
        <v>4000000</v>
      </c>
      <c r="G20" s="47">
        <v>1000000</v>
      </c>
      <c r="H20" s="30">
        <v>1000000</v>
      </c>
      <c r="I20" s="30">
        <v>1000000</v>
      </c>
      <c r="J20" s="30">
        <v>1000000</v>
      </c>
      <c r="K20" s="73"/>
    </row>
    <row r="21" spans="1:11" ht="30.75" customHeight="1" x14ac:dyDescent="0.25">
      <c r="A21" s="77" t="s">
        <v>14</v>
      </c>
      <c r="B21" s="77" t="s">
        <v>44</v>
      </c>
      <c r="C21" s="77" t="s">
        <v>36</v>
      </c>
      <c r="D21" s="77" t="s">
        <v>38</v>
      </c>
      <c r="E21" s="19" t="s">
        <v>20</v>
      </c>
      <c r="F21" s="29">
        <f>SUM(F22:F25)</f>
        <v>280000</v>
      </c>
      <c r="G21" s="46">
        <f>SUM(G22:G25)</f>
        <v>70000</v>
      </c>
      <c r="H21" s="29">
        <f>SUM(H22:H25)</f>
        <v>70000</v>
      </c>
      <c r="I21" s="29">
        <f>SUM(I22:I25)</f>
        <v>70000</v>
      </c>
      <c r="J21" s="29">
        <f>SUM(J22:J25)</f>
        <v>70000</v>
      </c>
      <c r="K21" s="77" t="s">
        <v>42</v>
      </c>
    </row>
    <row r="22" spans="1:11" ht="30.75" customHeight="1" x14ac:dyDescent="0.25">
      <c r="A22" s="77"/>
      <c r="B22" s="77"/>
      <c r="C22" s="77"/>
      <c r="D22" s="77"/>
      <c r="E22" s="15" t="s">
        <v>17</v>
      </c>
      <c r="F22" s="29">
        <f>SUM(G22:J22)</f>
        <v>0</v>
      </c>
      <c r="G22" s="47">
        <v>0</v>
      </c>
      <c r="H22" s="30">
        <v>0</v>
      </c>
      <c r="I22" s="30">
        <v>0</v>
      </c>
      <c r="J22" s="30">
        <v>0</v>
      </c>
      <c r="K22" s="77"/>
    </row>
    <row r="23" spans="1:11" ht="30.75" customHeight="1" x14ac:dyDescent="0.25">
      <c r="A23" s="77"/>
      <c r="B23" s="77"/>
      <c r="C23" s="77"/>
      <c r="D23" s="77"/>
      <c r="E23" s="15" t="s">
        <v>18</v>
      </c>
      <c r="F23" s="29">
        <f>SUM(G23:J23)</f>
        <v>0</v>
      </c>
      <c r="G23" s="47">
        <v>0</v>
      </c>
      <c r="H23" s="30">
        <v>0</v>
      </c>
      <c r="I23" s="30">
        <v>0</v>
      </c>
      <c r="J23" s="30">
        <v>0</v>
      </c>
      <c r="K23" s="77"/>
    </row>
    <row r="24" spans="1:11" ht="30.75" customHeight="1" x14ac:dyDescent="0.25">
      <c r="A24" s="77"/>
      <c r="B24" s="77"/>
      <c r="C24" s="77"/>
      <c r="D24" s="77"/>
      <c r="E24" s="15" t="s">
        <v>33</v>
      </c>
      <c r="F24" s="29">
        <f>SUM(G24:J24)</f>
        <v>280000</v>
      </c>
      <c r="G24" s="47">
        <v>70000</v>
      </c>
      <c r="H24" s="30">
        <v>70000</v>
      </c>
      <c r="I24" s="30">
        <v>70000</v>
      </c>
      <c r="J24" s="30">
        <v>70000</v>
      </c>
      <c r="K24" s="77"/>
    </row>
    <row r="25" spans="1:11" ht="30.75" customHeight="1" x14ac:dyDescent="0.25">
      <c r="A25" s="77"/>
      <c r="B25" s="77"/>
      <c r="C25" s="77"/>
      <c r="D25" s="77"/>
      <c r="E25" s="15" t="s">
        <v>19</v>
      </c>
      <c r="F25" s="29">
        <f>SUM(G25:J25)</f>
        <v>0</v>
      </c>
      <c r="G25" s="47">
        <v>0</v>
      </c>
      <c r="H25" s="30">
        <v>0</v>
      </c>
      <c r="I25" s="30">
        <v>0</v>
      </c>
      <c r="J25" s="30">
        <v>0</v>
      </c>
      <c r="K25" s="77"/>
    </row>
    <row r="26" spans="1:11" ht="30.75" customHeight="1" x14ac:dyDescent="0.25">
      <c r="A26" s="74" t="s">
        <v>39</v>
      </c>
      <c r="B26" s="68" t="s">
        <v>74</v>
      </c>
      <c r="C26" s="68" t="s">
        <v>36</v>
      </c>
      <c r="D26" s="68" t="s">
        <v>38</v>
      </c>
      <c r="E26" s="19" t="s">
        <v>20</v>
      </c>
      <c r="F26" s="29">
        <f>SUM(F27:F30)</f>
        <v>2000000</v>
      </c>
      <c r="G26" s="46">
        <f t="shared" ref="G26" si="5">SUM(G27:G30)</f>
        <v>500000</v>
      </c>
      <c r="H26" s="29">
        <f t="shared" ref="H26" si="6">SUM(H27:H30)</f>
        <v>500000</v>
      </c>
      <c r="I26" s="29">
        <f t="shared" ref="I26" si="7">SUM(I27:I30)</f>
        <v>500000</v>
      </c>
      <c r="J26" s="29">
        <f t="shared" ref="J26" si="8">SUM(J27:J30)</f>
        <v>500000</v>
      </c>
      <c r="K26" s="68" t="s">
        <v>46</v>
      </c>
    </row>
    <row r="27" spans="1:11" ht="30.75" customHeight="1" x14ac:dyDescent="0.25">
      <c r="A27" s="75"/>
      <c r="B27" s="69"/>
      <c r="C27" s="69"/>
      <c r="D27" s="69"/>
      <c r="E27" s="15" t="s">
        <v>17</v>
      </c>
      <c r="F27" s="29">
        <f>SUM(G27:J27)</f>
        <v>0</v>
      </c>
      <c r="G27" s="47">
        <v>0</v>
      </c>
      <c r="H27" s="30">
        <v>0</v>
      </c>
      <c r="I27" s="30">
        <v>0</v>
      </c>
      <c r="J27" s="30">
        <v>0</v>
      </c>
      <c r="K27" s="69"/>
    </row>
    <row r="28" spans="1:11" ht="30.75" customHeight="1" x14ac:dyDescent="0.25">
      <c r="A28" s="75"/>
      <c r="B28" s="69"/>
      <c r="C28" s="69"/>
      <c r="D28" s="69"/>
      <c r="E28" s="15" t="s">
        <v>18</v>
      </c>
      <c r="F28" s="29">
        <f>SUM(G28:J28)</f>
        <v>0</v>
      </c>
      <c r="G28" s="47">
        <v>0</v>
      </c>
      <c r="H28" s="30">
        <v>0</v>
      </c>
      <c r="I28" s="30">
        <v>0</v>
      </c>
      <c r="J28" s="30">
        <v>0</v>
      </c>
      <c r="K28" s="69"/>
    </row>
    <row r="29" spans="1:11" ht="30.75" customHeight="1" x14ac:dyDescent="0.25">
      <c r="A29" s="75"/>
      <c r="B29" s="69"/>
      <c r="C29" s="69"/>
      <c r="D29" s="69"/>
      <c r="E29" s="15" t="s">
        <v>33</v>
      </c>
      <c r="F29" s="29">
        <f>SUM(G29:J29)</f>
        <v>2000000</v>
      </c>
      <c r="G29" s="47">
        <v>500000</v>
      </c>
      <c r="H29" s="30">
        <v>500000</v>
      </c>
      <c r="I29" s="30">
        <v>500000</v>
      </c>
      <c r="J29" s="30">
        <v>500000</v>
      </c>
      <c r="K29" s="69"/>
    </row>
    <row r="30" spans="1:11" ht="30.75" customHeight="1" x14ac:dyDescent="0.25">
      <c r="A30" s="76"/>
      <c r="B30" s="70"/>
      <c r="C30" s="70"/>
      <c r="D30" s="70"/>
      <c r="E30" s="15" t="s">
        <v>19</v>
      </c>
      <c r="F30" s="29">
        <f>SUM(G30:J30)</f>
        <v>0</v>
      </c>
      <c r="G30" s="47">
        <v>0</v>
      </c>
      <c r="H30" s="30">
        <v>0</v>
      </c>
      <c r="I30" s="30">
        <v>0</v>
      </c>
      <c r="J30" s="30">
        <v>0</v>
      </c>
      <c r="K30" s="70"/>
    </row>
    <row r="31" spans="1:11" ht="30.75" customHeight="1" x14ac:dyDescent="0.25">
      <c r="A31" s="74" t="s">
        <v>70</v>
      </c>
      <c r="B31" s="68" t="s">
        <v>71</v>
      </c>
      <c r="C31" s="68" t="s">
        <v>36</v>
      </c>
      <c r="D31" s="68" t="s">
        <v>38</v>
      </c>
      <c r="E31" s="19" t="s">
        <v>20</v>
      </c>
      <c r="F31" s="29">
        <f>SUM(F32:F35)</f>
        <v>3681458.93</v>
      </c>
      <c r="G31" s="46">
        <f t="shared" ref="G31:J31" si="9">SUM(G32:G35)</f>
        <v>681458.93</v>
      </c>
      <c r="H31" s="29">
        <f t="shared" si="9"/>
        <v>1000000</v>
      </c>
      <c r="I31" s="29">
        <f t="shared" si="9"/>
        <v>1000000</v>
      </c>
      <c r="J31" s="29">
        <f t="shared" si="9"/>
        <v>1000000</v>
      </c>
      <c r="K31" s="68" t="s">
        <v>75</v>
      </c>
    </row>
    <row r="32" spans="1:11" ht="30.75" customHeight="1" x14ac:dyDescent="0.25">
      <c r="A32" s="75"/>
      <c r="B32" s="69"/>
      <c r="C32" s="69"/>
      <c r="D32" s="69"/>
      <c r="E32" s="28" t="s">
        <v>17</v>
      </c>
      <c r="F32" s="29">
        <f>SUM(G32:J32)</f>
        <v>0</v>
      </c>
      <c r="G32" s="47">
        <v>0</v>
      </c>
      <c r="H32" s="30">
        <v>0</v>
      </c>
      <c r="I32" s="30">
        <v>0</v>
      </c>
      <c r="J32" s="30">
        <v>0</v>
      </c>
      <c r="K32" s="69"/>
    </row>
    <row r="33" spans="1:11" ht="30.75" customHeight="1" x14ac:dyDescent="0.25">
      <c r="A33" s="75"/>
      <c r="B33" s="69"/>
      <c r="C33" s="69"/>
      <c r="D33" s="69"/>
      <c r="E33" s="28" t="s">
        <v>18</v>
      </c>
      <c r="F33" s="29">
        <f>SUM(G33:J33)</f>
        <v>0</v>
      </c>
      <c r="G33" s="47">
        <v>0</v>
      </c>
      <c r="H33" s="30">
        <v>0</v>
      </c>
      <c r="I33" s="30">
        <v>0</v>
      </c>
      <c r="J33" s="30">
        <v>0</v>
      </c>
      <c r="K33" s="69"/>
    </row>
    <row r="34" spans="1:11" ht="30.75" customHeight="1" x14ac:dyDescent="0.25">
      <c r="A34" s="75"/>
      <c r="B34" s="69"/>
      <c r="C34" s="69"/>
      <c r="D34" s="69"/>
      <c r="E34" s="28" t="s">
        <v>33</v>
      </c>
      <c r="F34" s="29">
        <f>SUM(G34:J34)</f>
        <v>3681458.93</v>
      </c>
      <c r="G34" s="47">
        <v>681458.93</v>
      </c>
      <c r="H34" s="30">
        <v>1000000</v>
      </c>
      <c r="I34" s="30">
        <v>1000000</v>
      </c>
      <c r="J34" s="30">
        <v>1000000</v>
      </c>
      <c r="K34" s="69"/>
    </row>
    <row r="35" spans="1:11" ht="30.75" customHeight="1" x14ac:dyDescent="0.25">
      <c r="A35" s="76"/>
      <c r="B35" s="70"/>
      <c r="C35" s="70"/>
      <c r="D35" s="70"/>
      <c r="E35" s="28" t="s">
        <v>19</v>
      </c>
      <c r="F35" s="29">
        <f>SUM(G35:J35)</f>
        <v>0</v>
      </c>
      <c r="G35" s="47">
        <v>0</v>
      </c>
      <c r="H35" s="30">
        <v>0</v>
      </c>
      <c r="I35" s="30">
        <v>0</v>
      </c>
      <c r="J35" s="30">
        <v>0</v>
      </c>
      <c r="K35" s="70"/>
    </row>
    <row r="36" spans="1:11" ht="30.75" customHeight="1" x14ac:dyDescent="0.25">
      <c r="A36" s="62" t="s">
        <v>51</v>
      </c>
      <c r="B36" s="63"/>
      <c r="C36" s="63"/>
      <c r="D36" s="63"/>
      <c r="E36" s="63"/>
      <c r="F36" s="63"/>
      <c r="G36" s="63"/>
      <c r="H36" s="63"/>
      <c r="I36" s="63"/>
      <c r="J36" s="63"/>
      <c r="K36" s="64"/>
    </row>
    <row r="37" spans="1:11" ht="30.75" customHeight="1" x14ac:dyDescent="0.25">
      <c r="A37" s="77" t="s">
        <v>15</v>
      </c>
      <c r="B37" s="77" t="s">
        <v>49</v>
      </c>
      <c r="C37" s="77" t="s">
        <v>35</v>
      </c>
      <c r="D37" s="77" t="s">
        <v>38</v>
      </c>
      <c r="E37" s="19" t="s">
        <v>20</v>
      </c>
      <c r="F37" s="29">
        <f>SUM(F38:F41)</f>
        <v>245000</v>
      </c>
      <c r="G37" s="46">
        <f t="shared" ref="G37" si="10">SUM(G38:G41)</f>
        <v>35000</v>
      </c>
      <c r="H37" s="29">
        <f t="shared" ref="H37" si="11">SUM(H38:H41)</f>
        <v>70000</v>
      </c>
      <c r="I37" s="29">
        <f t="shared" ref="I37" si="12">SUM(I38:I41)</f>
        <v>70000</v>
      </c>
      <c r="J37" s="29">
        <f t="shared" ref="J37" si="13">SUM(J38:J41)</f>
        <v>70000</v>
      </c>
      <c r="K37" s="78" t="s">
        <v>68</v>
      </c>
    </row>
    <row r="38" spans="1:11" ht="30.75" customHeight="1" x14ac:dyDescent="0.25">
      <c r="A38" s="77"/>
      <c r="B38" s="77"/>
      <c r="C38" s="77"/>
      <c r="D38" s="77"/>
      <c r="E38" s="15" t="s">
        <v>17</v>
      </c>
      <c r="F38" s="29">
        <f>SUM(G38:J38)</f>
        <v>0</v>
      </c>
      <c r="G38" s="47">
        <v>0</v>
      </c>
      <c r="H38" s="30">
        <v>0</v>
      </c>
      <c r="I38" s="30">
        <v>0</v>
      </c>
      <c r="J38" s="30">
        <v>0</v>
      </c>
      <c r="K38" s="78"/>
    </row>
    <row r="39" spans="1:11" ht="30.75" customHeight="1" x14ac:dyDescent="0.25">
      <c r="A39" s="77"/>
      <c r="B39" s="77"/>
      <c r="C39" s="77"/>
      <c r="D39" s="77"/>
      <c r="E39" s="15" t="s">
        <v>18</v>
      </c>
      <c r="F39" s="29">
        <f>SUM(G39:J39)</f>
        <v>0</v>
      </c>
      <c r="G39" s="47">
        <v>0</v>
      </c>
      <c r="H39" s="30">
        <v>0</v>
      </c>
      <c r="I39" s="30">
        <v>0</v>
      </c>
      <c r="J39" s="30">
        <v>0</v>
      </c>
      <c r="K39" s="78"/>
    </row>
    <row r="40" spans="1:11" ht="30.75" customHeight="1" x14ac:dyDescent="0.25">
      <c r="A40" s="77"/>
      <c r="B40" s="77"/>
      <c r="C40" s="77"/>
      <c r="D40" s="77"/>
      <c r="E40" s="15" t="s">
        <v>33</v>
      </c>
      <c r="F40" s="29">
        <f>SUM(G40:J40)</f>
        <v>245000</v>
      </c>
      <c r="G40" s="47">
        <v>35000</v>
      </c>
      <c r="H40" s="30">
        <v>70000</v>
      </c>
      <c r="I40" s="30">
        <v>70000</v>
      </c>
      <c r="J40" s="30">
        <v>70000</v>
      </c>
      <c r="K40" s="78"/>
    </row>
    <row r="41" spans="1:11" ht="30.75" customHeight="1" x14ac:dyDescent="0.25">
      <c r="A41" s="77"/>
      <c r="B41" s="77"/>
      <c r="C41" s="77"/>
      <c r="D41" s="77"/>
      <c r="E41" s="15" t="s">
        <v>19</v>
      </c>
      <c r="F41" s="29">
        <f>SUM(G41:J41)</f>
        <v>0</v>
      </c>
      <c r="G41" s="47">
        <v>0</v>
      </c>
      <c r="H41" s="30">
        <v>0</v>
      </c>
      <c r="I41" s="30">
        <v>0</v>
      </c>
      <c r="J41" s="30">
        <v>0</v>
      </c>
      <c r="K41" s="78"/>
    </row>
    <row r="42" spans="1:11" x14ac:dyDescent="0.25">
      <c r="A42" s="62" t="s">
        <v>52</v>
      </c>
      <c r="B42" s="63"/>
      <c r="C42" s="63"/>
      <c r="D42" s="63"/>
      <c r="E42" s="63"/>
      <c r="F42" s="63"/>
      <c r="G42" s="63"/>
      <c r="H42" s="63"/>
      <c r="I42" s="63"/>
      <c r="J42" s="63"/>
      <c r="K42" s="64"/>
    </row>
    <row r="43" spans="1:11" ht="43.5" customHeight="1" x14ac:dyDescent="0.25">
      <c r="A43" s="77" t="s">
        <v>40</v>
      </c>
      <c r="B43" s="77" t="s">
        <v>76</v>
      </c>
      <c r="C43" s="77" t="s">
        <v>35</v>
      </c>
      <c r="D43" s="77" t="s">
        <v>38</v>
      </c>
      <c r="E43" s="19" t="s">
        <v>20</v>
      </c>
      <c r="F43" s="29">
        <f>SUM(F44:F47)</f>
        <v>6761908.3399999999</v>
      </c>
      <c r="G43" s="46">
        <f t="shared" ref="G43" si="14">SUM(G44:G47)</f>
        <v>2125820.1</v>
      </c>
      <c r="H43" s="29">
        <f t="shared" ref="H43" si="15">SUM(H44:H47)</f>
        <v>2068044.12</v>
      </c>
      <c r="I43" s="29">
        <f t="shared" ref="I43" si="16">SUM(I44:I47)</f>
        <v>2068044.12</v>
      </c>
      <c r="J43" s="29">
        <f t="shared" ref="J43" si="17">SUM(J44:J47)</f>
        <v>500000</v>
      </c>
      <c r="K43" s="78" t="s">
        <v>43</v>
      </c>
    </row>
    <row r="44" spans="1:11" ht="43.5" customHeight="1" x14ac:dyDescent="0.25">
      <c r="A44" s="77"/>
      <c r="B44" s="77"/>
      <c r="C44" s="77"/>
      <c r="D44" s="77"/>
      <c r="E44" s="15" t="s">
        <v>17</v>
      </c>
      <c r="F44" s="29">
        <f>SUM(G44:J44)</f>
        <v>0</v>
      </c>
      <c r="G44" s="47">
        <v>0</v>
      </c>
      <c r="H44" s="30">
        <v>0</v>
      </c>
      <c r="I44" s="30">
        <v>0</v>
      </c>
      <c r="J44" s="30">
        <v>0</v>
      </c>
      <c r="K44" s="78"/>
    </row>
    <row r="45" spans="1:11" ht="43.5" customHeight="1" x14ac:dyDescent="0.25">
      <c r="A45" s="77"/>
      <c r="B45" s="77"/>
      <c r="C45" s="77"/>
      <c r="D45" s="77"/>
      <c r="E45" s="15" t="s">
        <v>18</v>
      </c>
      <c r="F45" s="29">
        <f>SUM(G45:J45)</f>
        <v>4731908.34</v>
      </c>
      <c r="G45" s="47">
        <v>1595820.1</v>
      </c>
      <c r="H45" s="30">
        <v>1568044.12</v>
      </c>
      <c r="I45" s="30">
        <v>1568044.12</v>
      </c>
      <c r="J45" s="30">
        <v>0</v>
      </c>
      <c r="K45" s="78"/>
    </row>
    <row r="46" spans="1:11" ht="43.5" customHeight="1" x14ac:dyDescent="0.25">
      <c r="A46" s="77"/>
      <c r="B46" s="77"/>
      <c r="C46" s="77"/>
      <c r="D46" s="77"/>
      <c r="E46" s="15" t="s">
        <v>33</v>
      </c>
      <c r="F46" s="29">
        <f>SUM(G46:J46)</f>
        <v>2030000</v>
      </c>
      <c r="G46" s="47">
        <v>530000</v>
      </c>
      <c r="H46" s="30">
        <v>500000</v>
      </c>
      <c r="I46" s="30">
        <v>500000</v>
      </c>
      <c r="J46" s="30">
        <v>500000</v>
      </c>
      <c r="K46" s="78"/>
    </row>
    <row r="47" spans="1:11" ht="43.5" customHeight="1" x14ac:dyDescent="0.25">
      <c r="A47" s="77"/>
      <c r="B47" s="77"/>
      <c r="C47" s="77"/>
      <c r="D47" s="77"/>
      <c r="E47" s="15" t="s">
        <v>19</v>
      </c>
      <c r="F47" s="29">
        <f>SUM(G47:J47)</f>
        <v>0</v>
      </c>
      <c r="G47" s="47">
        <v>0</v>
      </c>
      <c r="H47" s="30">
        <v>0</v>
      </c>
      <c r="I47" s="30">
        <v>0</v>
      </c>
      <c r="J47" s="30">
        <v>0</v>
      </c>
      <c r="K47" s="78"/>
    </row>
    <row r="48" spans="1:11" ht="30.75" customHeight="1" x14ac:dyDescent="0.25">
      <c r="A48" s="52" t="s">
        <v>16</v>
      </c>
      <c r="B48" s="53"/>
      <c r="C48" s="53"/>
      <c r="D48" s="54"/>
      <c r="E48" s="20" t="s">
        <v>17</v>
      </c>
      <c r="F48" s="31">
        <f>SUM(G48:J48)</f>
        <v>0</v>
      </c>
      <c r="G48" s="48">
        <f>G13+G18+G22+G27+G38+G44</f>
        <v>0</v>
      </c>
      <c r="H48" s="32">
        <f t="shared" ref="H48:J48" si="18">H13+H18+H22+H27+H38+H44</f>
        <v>0</v>
      </c>
      <c r="I48" s="32">
        <f t="shared" si="18"/>
        <v>0</v>
      </c>
      <c r="J48" s="32">
        <f t="shared" si="18"/>
        <v>0</v>
      </c>
      <c r="K48" s="65"/>
    </row>
    <row r="49" spans="1:11" ht="30.75" customHeight="1" x14ac:dyDescent="0.25">
      <c r="A49" s="52"/>
      <c r="B49" s="53"/>
      <c r="C49" s="53"/>
      <c r="D49" s="54"/>
      <c r="E49" s="21" t="s">
        <v>18</v>
      </c>
      <c r="F49" s="33">
        <f t="shared" ref="F49:F52" si="19">SUM(G49:J49)</f>
        <v>4731908.34</v>
      </c>
      <c r="G49" s="48">
        <f>G14+G19+G23+G28+G33+G39+G45</f>
        <v>1595820.1</v>
      </c>
      <c r="H49" s="32">
        <f t="shared" ref="H49:J49" si="20">H14+H19+H23+H28+H33+H39+H45</f>
        <v>1568044.12</v>
      </c>
      <c r="I49" s="32">
        <f t="shared" si="20"/>
        <v>1568044.12</v>
      </c>
      <c r="J49" s="32">
        <f t="shared" si="20"/>
        <v>0</v>
      </c>
      <c r="K49" s="66"/>
    </row>
    <row r="50" spans="1:11" ht="30.75" customHeight="1" x14ac:dyDescent="0.25">
      <c r="A50" s="52"/>
      <c r="B50" s="53"/>
      <c r="C50" s="53"/>
      <c r="D50" s="54"/>
      <c r="E50" s="21" t="s">
        <v>33</v>
      </c>
      <c r="F50" s="33">
        <f t="shared" si="19"/>
        <v>12236458.93</v>
      </c>
      <c r="G50" s="48">
        <f>G15+G20+G24+G29+G40+G46+G34</f>
        <v>2816458.93</v>
      </c>
      <c r="H50" s="32">
        <f>H15+H20+H24+H29+H40+H46+H34</f>
        <v>3140000</v>
      </c>
      <c r="I50" s="32">
        <f t="shared" ref="I50:J50" si="21">I15+I20+I24+I29+I40+I46+I34</f>
        <v>3140000</v>
      </c>
      <c r="J50" s="32">
        <f t="shared" si="21"/>
        <v>3140000</v>
      </c>
      <c r="K50" s="66"/>
    </row>
    <row r="51" spans="1:11" ht="30.75" customHeight="1" x14ac:dyDescent="0.25">
      <c r="A51" s="52"/>
      <c r="B51" s="53"/>
      <c r="C51" s="53"/>
      <c r="D51" s="54"/>
      <c r="E51" s="21" t="s">
        <v>19</v>
      </c>
      <c r="F51" s="33">
        <f t="shared" si="19"/>
        <v>0</v>
      </c>
      <c r="G51" s="48">
        <f>G16+G25+G30+G41+G47</f>
        <v>0</v>
      </c>
      <c r="H51" s="32">
        <f t="shared" ref="H51:J51" si="22">H16+H25+H30+H41+H47</f>
        <v>0</v>
      </c>
      <c r="I51" s="32">
        <f t="shared" si="22"/>
        <v>0</v>
      </c>
      <c r="J51" s="32">
        <f t="shared" si="22"/>
        <v>0</v>
      </c>
      <c r="K51" s="66"/>
    </row>
    <row r="52" spans="1:11" ht="30.75" customHeight="1" thickBot="1" x14ac:dyDescent="0.3">
      <c r="A52" s="55"/>
      <c r="B52" s="56"/>
      <c r="C52" s="56"/>
      <c r="D52" s="57"/>
      <c r="E52" s="22" t="s">
        <v>20</v>
      </c>
      <c r="F52" s="34">
        <f t="shared" si="19"/>
        <v>16968367.27</v>
      </c>
      <c r="G52" s="49">
        <f>SUM(G48:G51)</f>
        <v>4412279.03</v>
      </c>
      <c r="H52" s="35">
        <f t="shared" ref="H52:J52" si="23">SUM(H48:H51)</f>
        <v>4708044.12</v>
      </c>
      <c r="I52" s="35">
        <f t="shared" si="23"/>
        <v>4708044.12</v>
      </c>
      <c r="J52" s="36">
        <f t="shared" si="23"/>
        <v>3140000</v>
      </c>
      <c r="K52" s="67"/>
    </row>
    <row r="53" spans="1:11" x14ac:dyDescent="0.25">
      <c r="J53" s="11"/>
    </row>
    <row r="54" spans="1:11" x14ac:dyDescent="0.25">
      <c r="J54" s="11"/>
    </row>
  </sheetData>
  <mergeCells count="48">
    <mergeCell ref="A31:A35"/>
    <mergeCell ref="B31:B35"/>
    <mergeCell ref="C31:C35"/>
    <mergeCell ref="D31:D35"/>
    <mergeCell ref="K31:K35"/>
    <mergeCell ref="K12:K16"/>
    <mergeCell ref="D12:D16"/>
    <mergeCell ref="C12:C16"/>
    <mergeCell ref="B12:B16"/>
    <mergeCell ref="A12:A16"/>
    <mergeCell ref="A37:A41"/>
    <mergeCell ref="B37:B41"/>
    <mergeCell ref="C37:C41"/>
    <mergeCell ref="D37:D41"/>
    <mergeCell ref="K37:K41"/>
    <mergeCell ref="A43:A47"/>
    <mergeCell ref="B43:B47"/>
    <mergeCell ref="C43:C47"/>
    <mergeCell ref="D43:D47"/>
    <mergeCell ref="K43:K47"/>
    <mergeCell ref="D17:D20"/>
    <mergeCell ref="K17:K20"/>
    <mergeCell ref="A26:A30"/>
    <mergeCell ref="B26:B30"/>
    <mergeCell ref="C26:C30"/>
    <mergeCell ref="D26:D30"/>
    <mergeCell ref="K26:K30"/>
    <mergeCell ref="A21:A25"/>
    <mergeCell ref="B21:B25"/>
    <mergeCell ref="C21:C25"/>
    <mergeCell ref="D21:D25"/>
    <mergeCell ref="K21:K25"/>
    <mergeCell ref="B6:K6"/>
    <mergeCell ref="A48:D52"/>
    <mergeCell ref="K8:K9"/>
    <mergeCell ref="A11:K11"/>
    <mergeCell ref="F8:J8"/>
    <mergeCell ref="E8:E9"/>
    <mergeCell ref="A8:A9"/>
    <mergeCell ref="B8:B9"/>
    <mergeCell ref="C8:C9"/>
    <mergeCell ref="D8:D9"/>
    <mergeCell ref="A36:K36"/>
    <mergeCell ref="A42:K42"/>
    <mergeCell ref="K48:K52"/>
    <mergeCell ref="A17:A20"/>
    <mergeCell ref="B17:B20"/>
    <mergeCell ref="C17:C20"/>
  </mergeCells>
  <pageMargins left="0.39370078740157483" right="0.19685039370078741" top="0.19685039370078741" bottom="0.19685039370078741" header="0.31496062992125984" footer="0.31496062992125984"/>
  <pageSetup paperSize="9" scale="81" fitToHeight="0" orientation="landscape" r:id="rId1"/>
  <rowBreaks count="1" manualBreakCount="1">
    <brk id="4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view="pageBreakPreview" topLeftCell="A4" zoomScaleNormal="100" zoomScaleSheetLayoutView="100" workbookViewId="0">
      <selection activeCell="D12" sqref="D12"/>
    </sheetView>
  </sheetViews>
  <sheetFormatPr defaultRowHeight="15" x14ac:dyDescent="0.25"/>
  <cols>
    <col min="1" max="1" width="23.42578125" style="3" customWidth="1"/>
    <col min="2" max="2" width="22.140625" style="3" customWidth="1"/>
    <col min="3" max="6" width="20.28515625" style="3" customWidth="1"/>
    <col min="7" max="16384" width="9.140625" style="3"/>
  </cols>
  <sheetData>
    <row r="1" spans="1:6" x14ac:dyDescent="0.25">
      <c r="F1" s="1" t="s">
        <v>32</v>
      </c>
    </row>
    <row r="2" spans="1:6" x14ac:dyDescent="0.25">
      <c r="F2" s="1" t="s">
        <v>3</v>
      </c>
    </row>
    <row r="3" spans="1:6" x14ac:dyDescent="0.25">
      <c r="F3" s="1" t="s">
        <v>4</v>
      </c>
    </row>
    <row r="4" spans="1:6" x14ac:dyDescent="0.25">
      <c r="F4" s="1" t="s">
        <v>5</v>
      </c>
    </row>
    <row r="5" spans="1:6" x14ac:dyDescent="0.25">
      <c r="F5" s="1"/>
    </row>
    <row r="6" spans="1:6" ht="39.75" customHeight="1" x14ac:dyDescent="0.25">
      <c r="A6" s="50" t="s">
        <v>37</v>
      </c>
      <c r="B6" s="51"/>
      <c r="C6" s="51"/>
      <c r="D6" s="51"/>
      <c r="E6" s="51"/>
      <c r="F6" s="51"/>
    </row>
    <row r="8" spans="1:6" ht="31.5" customHeight="1" x14ac:dyDescent="0.25">
      <c r="A8" s="79" t="s">
        <v>30</v>
      </c>
      <c r="B8" s="79" t="s">
        <v>31</v>
      </c>
      <c r="C8" s="81" t="s">
        <v>23</v>
      </c>
      <c r="D8" s="81"/>
      <c r="E8" s="81"/>
      <c r="F8" s="81"/>
    </row>
    <row r="9" spans="1:6" ht="16.5" thickBot="1" x14ac:dyDescent="0.3">
      <c r="A9" s="80"/>
      <c r="B9" s="80"/>
      <c r="C9" s="16" t="s">
        <v>24</v>
      </c>
      <c r="D9" s="16" t="s">
        <v>25</v>
      </c>
      <c r="E9" s="2" t="s">
        <v>47</v>
      </c>
      <c r="F9" s="2" t="s">
        <v>48</v>
      </c>
    </row>
    <row r="10" spans="1:6" ht="35.1" customHeight="1" thickBot="1" x14ac:dyDescent="0.3">
      <c r="A10" s="37" t="s">
        <v>29</v>
      </c>
      <c r="B10" s="38">
        <f>SUM(C10:F10)</f>
        <v>16968367.27</v>
      </c>
      <c r="C10" s="39">
        <f>SUM(C11:C14)</f>
        <v>4412279.03</v>
      </c>
      <c r="D10" s="39">
        <f t="shared" ref="D10:F10" si="0">SUM(D11:D14)</f>
        <v>4708044.12</v>
      </c>
      <c r="E10" s="39">
        <f t="shared" si="0"/>
        <v>4708044.12</v>
      </c>
      <c r="F10" s="39">
        <f t="shared" si="0"/>
        <v>3140000</v>
      </c>
    </row>
    <row r="11" spans="1:6" ht="35.1" customHeight="1" x14ac:dyDescent="0.25">
      <c r="A11" s="24" t="s">
        <v>27</v>
      </c>
      <c r="B11" s="40">
        <f>SUM(C11:F11)</f>
        <v>0</v>
      </c>
      <c r="C11" s="23">
        <v>0</v>
      </c>
      <c r="D11" s="23">
        <v>0</v>
      </c>
      <c r="E11" s="23">
        <v>0</v>
      </c>
      <c r="F11" s="23">
        <v>0</v>
      </c>
    </row>
    <row r="12" spans="1:6" ht="35.1" customHeight="1" x14ac:dyDescent="0.25">
      <c r="A12" s="24" t="s">
        <v>26</v>
      </c>
      <c r="B12" s="40">
        <f>SUM(C12:F12)</f>
        <v>4731908.34</v>
      </c>
      <c r="C12" s="23">
        <v>1595820.1</v>
      </c>
      <c r="D12" s="23">
        <v>1568044.12</v>
      </c>
      <c r="E12" s="23">
        <v>1568044.12</v>
      </c>
      <c r="F12" s="23">
        <v>0</v>
      </c>
    </row>
    <row r="13" spans="1:6" ht="35.1" customHeight="1" x14ac:dyDescent="0.25">
      <c r="A13" s="41" t="s">
        <v>34</v>
      </c>
      <c r="B13" s="40">
        <f t="shared" ref="B13:B14" si="1">SUM(C13:F13)</f>
        <v>12236458.93</v>
      </c>
      <c r="C13" s="42">
        <v>2816458.93</v>
      </c>
      <c r="D13" s="42">
        <f>4708044.12-D12</f>
        <v>3140000</v>
      </c>
      <c r="E13" s="42">
        <f>4708044.12-E12</f>
        <v>3140000</v>
      </c>
      <c r="F13" s="42">
        <v>3140000</v>
      </c>
    </row>
    <row r="14" spans="1:6" ht="35.1" customHeight="1" x14ac:dyDescent="0.25">
      <c r="A14" s="24" t="s">
        <v>28</v>
      </c>
      <c r="B14" s="40">
        <f t="shared" si="1"/>
        <v>0</v>
      </c>
      <c r="C14" s="23">
        <v>0</v>
      </c>
      <c r="D14" s="23">
        <v>0</v>
      </c>
      <c r="E14" s="23">
        <v>0</v>
      </c>
      <c r="F14" s="23">
        <v>0</v>
      </c>
    </row>
  </sheetData>
  <mergeCells count="4">
    <mergeCell ref="A8:A9"/>
    <mergeCell ref="B8:B9"/>
    <mergeCell ref="A6:F6"/>
    <mergeCell ref="C8:F8"/>
  </mergeCells>
  <pageMargins left="0.39370078740157483" right="0.19685039370078741" top="0.19685039370078741" bottom="0.19685039370078741" header="0.31496062992125984" footer="0.31496062992125984"/>
  <pageSetup paperSize="9" scale="11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4"/>
  <sheetViews>
    <sheetView workbookViewId="0">
      <selection activeCell="D12" sqref="D12"/>
    </sheetView>
  </sheetViews>
  <sheetFormatPr defaultRowHeight="15" x14ac:dyDescent="0.25"/>
  <cols>
    <col min="1" max="1" width="7.140625" style="3" customWidth="1"/>
    <col min="2" max="2" width="39.5703125" style="3" customWidth="1"/>
    <col min="3" max="4" width="30.85546875" style="3" customWidth="1"/>
    <col min="5" max="16384" width="9.140625" style="3"/>
  </cols>
  <sheetData>
    <row r="1" spans="1:4" x14ac:dyDescent="0.25">
      <c r="D1" s="1" t="s">
        <v>53</v>
      </c>
    </row>
    <row r="2" spans="1:4" x14ac:dyDescent="0.25">
      <c r="D2" s="1" t="s">
        <v>3</v>
      </c>
    </row>
    <row r="3" spans="1:4" x14ac:dyDescent="0.25">
      <c r="D3" s="1" t="s">
        <v>4</v>
      </c>
    </row>
    <row r="4" spans="1:4" x14ac:dyDescent="0.25">
      <c r="D4" s="1" t="s">
        <v>5</v>
      </c>
    </row>
    <row r="5" spans="1:4" x14ac:dyDescent="0.25">
      <c r="D5" s="1"/>
    </row>
    <row r="6" spans="1:4" ht="16.5" x14ac:dyDescent="0.25">
      <c r="A6" s="50" t="s">
        <v>54</v>
      </c>
      <c r="B6" s="51"/>
      <c r="C6" s="51"/>
      <c r="D6" s="51"/>
    </row>
    <row r="8" spans="1:4" s="12" customFormat="1" ht="31.5" customHeight="1" x14ac:dyDescent="0.25">
      <c r="A8" s="25" t="s">
        <v>55</v>
      </c>
      <c r="B8" s="25" t="s">
        <v>56</v>
      </c>
      <c r="C8" s="25" t="s">
        <v>57</v>
      </c>
      <c r="D8" s="25" t="s">
        <v>58</v>
      </c>
    </row>
    <row r="9" spans="1:4" ht="63" x14ac:dyDescent="0.25">
      <c r="A9" s="26" t="s">
        <v>12</v>
      </c>
      <c r="B9" s="27" t="s">
        <v>59</v>
      </c>
      <c r="C9" s="23" t="s">
        <v>64</v>
      </c>
      <c r="D9" s="23" t="s">
        <v>69</v>
      </c>
    </row>
    <row r="10" spans="1:4" ht="63" x14ac:dyDescent="0.25">
      <c r="A10" s="24" t="s">
        <v>13</v>
      </c>
      <c r="B10" s="27" t="s">
        <v>60</v>
      </c>
      <c r="C10" s="23"/>
      <c r="D10" s="23" t="s">
        <v>66</v>
      </c>
    </row>
    <row r="11" spans="1:4" ht="94.5" x14ac:dyDescent="0.25">
      <c r="A11" s="24" t="s">
        <v>14</v>
      </c>
      <c r="B11" s="27" t="s">
        <v>61</v>
      </c>
      <c r="C11" s="23"/>
      <c r="D11" s="23" t="s">
        <v>67</v>
      </c>
    </row>
    <row r="12" spans="1:4" ht="63" x14ac:dyDescent="0.25">
      <c r="A12" s="24" t="s">
        <v>39</v>
      </c>
      <c r="B12" s="27" t="s">
        <v>62</v>
      </c>
      <c r="C12" s="23" t="s">
        <v>65</v>
      </c>
      <c r="D12" s="23" t="s">
        <v>66</v>
      </c>
    </row>
    <row r="13" spans="1:4" ht="63" x14ac:dyDescent="0.25">
      <c r="A13" s="24" t="s">
        <v>70</v>
      </c>
      <c r="B13" s="27" t="s">
        <v>72</v>
      </c>
      <c r="C13" s="23"/>
      <c r="D13" s="23" t="s">
        <v>66</v>
      </c>
    </row>
    <row r="14" spans="1:4" ht="63" x14ac:dyDescent="0.25">
      <c r="A14" s="24" t="s">
        <v>40</v>
      </c>
      <c r="B14" s="27" t="s">
        <v>63</v>
      </c>
      <c r="C14" s="23" t="s">
        <v>65</v>
      </c>
      <c r="D14" s="23" t="s">
        <v>66</v>
      </c>
    </row>
  </sheetData>
  <mergeCells count="1">
    <mergeCell ref="A6:D6"/>
  </mergeCells>
  <pageMargins left="0.39370078740157483" right="0.19685039370078741" top="0.19685039370078741" bottom="0.19685039370078741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Приложение2</vt:lpstr>
      <vt:lpstr>Приложение 3</vt:lpstr>
      <vt:lpstr>Приложение 4</vt:lpstr>
      <vt:lpstr>Приложение2!Область_печати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2024-01-18T13:05:32Z</cp:lastPrinted>
  <dcterms:created xsi:type="dcterms:W3CDTF">2022-11-12T09:17:17Z</dcterms:created>
  <dcterms:modified xsi:type="dcterms:W3CDTF">2024-01-18T13:05:35Z</dcterms:modified>
</cp:coreProperties>
</file>