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3"/>
  </bookViews>
  <sheets>
    <sheet name="для руководства" sheetId="7" state="hidden" r:id="rId1"/>
    <sheet name="доходы по федер бюдж" sheetId="5" state="hidden" r:id="rId2"/>
    <sheet name="ПЗ" sheetId="13" r:id="rId3"/>
    <sheet name="Приложение" sheetId="12" r:id="rId4"/>
  </sheets>
  <definedNames>
    <definedName name="OLE_LINK1" localSheetId="0">'для руководства'!#REF!</definedName>
    <definedName name="OLE_LINK1" localSheetId="1">'доходы по федер бюдж'!#REF!</definedName>
    <definedName name="OLE_LINK1" localSheetId="2">ПЗ!#REF!</definedName>
    <definedName name="OLE_LINK1" localSheetId="3">Приложение!#REF!</definedName>
    <definedName name="_xlnm.Print_Titles" localSheetId="0">'для руководства'!$10:$12</definedName>
    <definedName name="_xlnm.Print_Titles" localSheetId="1">'доходы по федер бюдж'!$10:$12</definedName>
    <definedName name="_xlnm.Print_Titles" localSheetId="2">ПЗ!$3:$4</definedName>
    <definedName name="_xlnm.Print_Titles" localSheetId="3">Приложение!$28:$29</definedName>
    <definedName name="_xlnm.Print_Area" localSheetId="0">'для руководства'!$A$1:$K$193</definedName>
    <definedName name="_xlnm.Print_Area" localSheetId="1">'доходы по федер бюдж'!$A$1:$K$193</definedName>
    <definedName name="_xlnm.Print_Area" localSheetId="2">ПЗ!$A$1:$AC$117</definedName>
    <definedName name="_xlnm.Print_Area" localSheetId="3">Приложение!$A$1:$AG$146</definedName>
  </definedNames>
  <calcPr calcId="124519"/>
</workbook>
</file>

<file path=xl/calcChain.xml><?xml version="1.0" encoding="utf-8"?>
<calcChain xmlns="http://schemas.openxmlformats.org/spreadsheetml/2006/main">
  <c r="N141" i="12"/>
  <c r="N122"/>
  <c r="N106"/>
  <c r="N63"/>
  <c r="N59" s="1"/>
  <c r="N58" s="1"/>
  <c r="N60"/>
  <c r="N54"/>
  <c r="N51"/>
  <c r="N46"/>
  <c r="N43"/>
  <c r="N38"/>
  <c r="N34"/>
  <c r="N33"/>
  <c r="N145" l="1"/>
  <c r="AI114" i="13" l="1"/>
  <c r="AI113" s="1"/>
  <c r="AH113"/>
  <c r="AI99"/>
  <c r="AI98"/>
  <c r="AI97"/>
  <c r="AI96"/>
  <c r="AI95"/>
  <c r="AI94"/>
  <c r="AH94"/>
  <c r="AI93"/>
  <c r="AI92"/>
  <c r="AI91"/>
  <c r="AI89"/>
  <c r="AI88"/>
  <c r="AI87"/>
  <c r="AI86"/>
  <c r="AI85"/>
  <c r="AI84"/>
  <c r="AI83"/>
  <c r="AI82"/>
  <c r="AI81"/>
  <c r="AI80"/>
  <c r="AI79"/>
  <c r="AI78" s="1"/>
  <c r="AH78"/>
  <c r="AH31" s="1"/>
  <c r="AH30" s="1"/>
  <c r="AI63"/>
  <c r="AI62"/>
  <c r="AI61"/>
  <c r="AI60"/>
  <c r="AI59"/>
  <c r="AI58"/>
  <c r="AI57"/>
  <c r="AI56"/>
  <c r="AI54"/>
  <c r="AI53"/>
  <c r="AI52"/>
  <c r="AI51"/>
  <c r="AI48"/>
  <c r="AI47"/>
  <c r="AI45"/>
  <c r="AI44"/>
  <c r="AI43"/>
  <c r="AI42"/>
  <c r="AI41"/>
  <c r="AI40"/>
  <c r="AI39"/>
  <c r="AI38"/>
  <c r="AI37"/>
  <c r="AI36"/>
  <c r="AI35" s="1"/>
  <c r="AI31" s="1"/>
  <c r="AI30" s="1"/>
  <c r="AH35"/>
  <c r="AI33"/>
  <c r="AI32"/>
  <c r="AH32"/>
  <c r="AI29"/>
  <c r="AI28"/>
  <c r="AI27"/>
  <c r="AI26" s="1"/>
  <c r="AH26"/>
  <c r="AI23"/>
  <c r="AH23"/>
  <c r="AI22"/>
  <c r="AI21"/>
  <c r="AI20"/>
  <c r="AI19"/>
  <c r="AI18"/>
  <c r="AH18"/>
  <c r="AI17"/>
  <c r="AI16"/>
  <c r="AI15"/>
  <c r="AH15"/>
  <c r="AI14"/>
  <c r="AI13"/>
  <c r="AI12"/>
  <c r="AI11"/>
  <c r="AI10"/>
  <c r="AH10"/>
  <c r="AI9"/>
  <c r="AI8" s="1"/>
  <c r="AI5" s="1"/>
  <c r="AH8"/>
  <c r="AI7"/>
  <c r="AI6"/>
  <c r="AH6"/>
  <c r="AH5"/>
  <c r="O55"/>
  <c r="AH117" l="1"/>
  <c r="AI117"/>
  <c r="O145" i="12" l="1"/>
  <c r="O144"/>
  <c r="O143"/>
  <c r="O142" s="1"/>
  <c r="O140"/>
  <c r="O139"/>
  <c r="O138"/>
  <c r="O137"/>
  <c r="O136"/>
  <c r="O135"/>
  <c r="O134"/>
  <c r="O133"/>
  <c r="O132"/>
  <c r="O131"/>
  <c r="O130"/>
  <c r="O129"/>
  <c r="O128"/>
  <c r="O127"/>
  <c r="O126"/>
  <c r="O125"/>
  <c r="O124"/>
  <c r="O121"/>
  <c r="O120"/>
  <c r="O119"/>
  <c r="O118"/>
  <c r="O117"/>
  <c r="O116"/>
  <c r="O115"/>
  <c r="O114"/>
  <c r="O113"/>
  <c r="O112"/>
  <c r="O111"/>
  <c r="O110"/>
  <c r="O109"/>
  <c r="O108"/>
  <c r="O107"/>
  <c r="O105"/>
  <c r="O104"/>
  <c r="O103"/>
  <c r="O102"/>
  <c r="O101"/>
  <c r="O100"/>
  <c r="O99"/>
  <c r="O98"/>
  <c r="O97"/>
  <c r="O96"/>
  <c r="O95"/>
  <c r="O94"/>
  <c r="O93"/>
  <c r="O92"/>
  <c r="O91"/>
  <c r="O90"/>
  <c r="O89"/>
  <c r="O88"/>
  <c r="O87"/>
  <c r="O86"/>
  <c r="O85"/>
  <c r="O84"/>
  <c r="O83"/>
  <c r="O82"/>
  <c r="O81"/>
  <c r="O80"/>
  <c r="O79"/>
  <c r="O78"/>
  <c r="O77"/>
  <c r="O76"/>
  <c r="O75"/>
  <c r="O74"/>
  <c r="O73"/>
  <c r="O72"/>
  <c r="O71"/>
  <c r="O69"/>
  <c r="O68"/>
  <c r="O67"/>
  <c r="O66"/>
  <c r="O65"/>
  <c r="O61"/>
  <c r="O60"/>
  <c r="O57"/>
  <c r="O56"/>
  <c r="O55"/>
  <c r="O54" s="1"/>
  <c r="O52"/>
  <c r="O51"/>
  <c r="O50"/>
  <c r="O49"/>
  <c r="O48"/>
  <c r="O47"/>
  <c r="O46" s="1"/>
  <c r="O45"/>
  <c r="O43" s="1"/>
  <c r="O44"/>
  <c r="O42"/>
  <c r="O41"/>
  <c r="O40"/>
  <c r="O39"/>
  <c r="O37"/>
  <c r="O36" s="1"/>
  <c r="O35"/>
  <c r="O34" s="1"/>
  <c r="N113" i="13"/>
  <c r="N94"/>
  <c r="N78"/>
  <c r="N35"/>
  <c r="N32"/>
  <c r="N26"/>
  <c r="N23"/>
  <c r="N18"/>
  <c r="N15"/>
  <c r="N10"/>
  <c r="N6"/>
  <c r="N5" s="1"/>
  <c r="L113"/>
  <c r="O38" i="12" l="1"/>
  <c r="O64"/>
  <c r="O106"/>
  <c r="N146"/>
  <c r="N31" i="13"/>
  <c r="N30" s="1"/>
  <c r="N117" s="1"/>
  <c r="O33" i="12"/>
  <c r="L142"/>
  <c r="L123"/>
  <c r="L106"/>
  <c r="L64"/>
  <c r="L60"/>
  <c r="L54"/>
  <c r="L51"/>
  <c r="L46"/>
  <c r="L43"/>
  <c r="L38"/>
  <c r="L34"/>
  <c r="L33"/>
  <c r="L94" i="13"/>
  <c r="L78"/>
  <c r="L35"/>
  <c r="L32"/>
  <c r="L31"/>
  <c r="L30" s="1"/>
  <c r="L26"/>
  <c r="L23"/>
  <c r="L18"/>
  <c r="L15"/>
  <c r="L10"/>
  <c r="L6"/>
  <c r="L5"/>
  <c r="K140" i="12"/>
  <c r="M140" s="1"/>
  <c r="J94" i="13"/>
  <c r="K111"/>
  <c r="M111" s="1"/>
  <c r="O111" s="1"/>
  <c r="J123" i="12"/>
  <c r="K141"/>
  <c r="M141" s="1"/>
  <c r="O141" s="1"/>
  <c r="O123" s="1"/>
  <c r="K112" i="13"/>
  <c r="M112" s="1"/>
  <c r="O112" s="1"/>
  <c r="O59" i="12" l="1"/>
  <c r="O58" s="1"/>
  <c r="O146"/>
  <c r="L59"/>
  <c r="L58" s="1"/>
  <c r="L146" s="1"/>
  <c r="L117" i="13"/>
  <c r="AF142" i="12"/>
  <c r="AF123"/>
  <c r="AF106"/>
  <c r="AF64"/>
  <c r="AF60"/>
  <c r="AF59" s="1"/>
  <c r="AF58" s="1"/>
  <c r="AF54"/>
  <c r="AG51"/>
  <c r="AF51"/>
  <c r="AF46"/>
  <c r="AF43"/>
  <c r="AF38"/>
  <c r="AF36"/>
  <c r="AF34"/>
  <c r="W142"/>
  <c r="W123"/>
  <c r="W106"/>
  <c r="W64"/>
  <c r="W60"/>
  <c r="W54"/>
  <c r="X51"/>
  <c r="W51"/>
  <c r="W46"/>
  <c r="W43"/>
  <c r="W38"/>
  <c r="W34"/>
  <c r="W33"/>
  <c r="AF113" i="13"/>
  <c r="AF94"/>
  <c r="AF78"/>
  <c r="AF35"/>
  <c r="AF31" s="1"/>
  <c r="AF30" s="1"/>
  <c r="AF32"/>
  <c r="AF26"/>
  <c r="AG23"/>
  <c r="AF23"/>
  <c r="AF18"/>
  <c r="AF15"/>
  <c r="AF10"/>
  <c r="AF8"/>
  <c r="AF6"/>
  <c r="AF5"/>
  <c r="AF117" s="1"/>
  <c r="X113"/>
  <c r="W113"/>
  <c r="X96"/>
  <c r="X95"/>
  <c r="W94"/>
  <c r="W78"/>
  <c r="W35"/>
  <c r="W32"/>
  <c r="W26"/>
  <c r="X23"/>
  <c r="W23"/>
  <c r="W18"/>
  <c r="W15"/>
  <c r="W10"/>
  <c r="W6"/>
  <c r="K79" i="12"/>
  <c r="M79" s="1"/>
  <c r="J64"/>
  <c r="K136"/>
  <c r="M136" s="1"/>
  <c r="K137"/>
  <c r="M137" s="1"/>
  <c r="K138"/>
  <c r="M138" s="1"/>
  <c r="K139"/>
  <c r="M139" s="1"/>
  <c r="K132"/>
  <c r="M132" s="1"/>
  <c r="K133"/>
  <c r="M133" s="1"/>
  <c r="K130"/>
  <c r="M130" s="1"/>
  <c r="I131"/>
  <c r="K131" s="1"/>
  <c r="M131" s="1"/>
  <c r="K102"/>
  <c r="M102" s="1"/>
  <c r="K103"/>
  <c r="M103" s="1"/>
  <c r="K104"/>
  <c r="M104" s="1"/>
  <c r="K105"/>
  <c r="M105" s="1"/>
  <c r="E80"/>
  <c r="G80" s="1"/>
  <c r="I80" s="1"/>
  <c r="K80" s="1"/>
  <c r="M80" s="1"/>
  <c r="R80"/>
  <c r="T80" s="1"/>
  <c r="V80" s="1"/>
  <c r="X80" s="1"/>
  <c r="AA80"/>
  <c r="AC80"/>
  <c r="AE80" s="1"/>
  <c r="AG80" s="1"/>
  <c r="J142"/>
  <c r="J106"/>
  <c r="J60"/>
  <c r="J54"/>
  <c r="J51"/>
  <c r="J46"/>
  <c r="J43"/>
  <c r="J38"/>
  <c r="J34"/>
  <c r="J33" s="1"/>
  <c r="J35" i="13"/>
  <c r="K110"/>
  <c r="M110" s="1"/>
  <c r="O110" s="1"/>
  <c r="K103"/>
  <c r="M103" s="1"/>
  <c r="O103" s="1"/>
  <c r="K104"/>
  <c r="M104" s="1"/>
  <c r="O104" s="1"/>
  <c r="K109"/>
  <c r="M109" s="1"/>
  <c r="O109" s="1"/>
  <c r="K108"/>
  <c r="M108" s="1"/>
  <c r="O108" s="1"/>
  <c r="K107"/>
  <c r="M107" s="1"/>
  <c r="O107" s="1"/>
  <c r="K77"/>
  <c r="M77" s="1"/>
  <c r="O77" s="1"/>
  <c r="K50"/>
  <c r="M50" s="1"/>
  <c r="O50" s="1"/>
  <c r="K76"/>
  <c r="M76" s="1"/>
  <c r="O76" s="1"/>
  <c r="K75"/>
  <c r="M75" s="1"/>
  <c r="O75" s="1"/>
  <c r="K101"/>
  <c r="M101" s="1"/>
  <c r="O101" s="1"/>
  <c r="K74"/>
  <c r="M74" s="1"/>
  <c r="O74" s="1"/>
  <c r="W5" l="1"/>
  <c r="AF33" i="12"/>
  <c r="W59"/>
  <c r="W58" s="1"/>
  <c r="AF146"/>
  <c r="W31" i="13"/>
  <c r="W146" i="12"/>
  <c r="W30" i="13"/>
  <c r="W117" s="1"/>
  <c r="J59" i="12"/>
  <c r="J58" s="1"/>
  <c r="J146" s="1"/>
  <c r="J113" i="13" l="1"/>
  <c r="J78"/>
  <c r="J32"/>
  <c r="J26"/>
  <c r="J23"/>
  <c r="J18"/>
  <c r="J15"/>
  <c r="J10"/>
  <c r="J6"/>
  <c r="AD142" i="12"/>
  <c r="AE143"/>
  <c r="AG143" s="1"/>
  <c r="AG142" s="1"/>
  <c r="AD123"/>
  <c r="AD106"/>
  <c r="AD64"/>
  <c r="AD60"/>
  <c r="AD59"/>
  <c r="AD58" s="1"/>
  <c r="AD54"/>
  <c r="AE51"/>
  <c r="AD51"/>
  <c r="AD46"/>
  <c r="AD43"/>
  <c r="AD38"/>
  <c r="AD36"/>
  <c r="AD34"/>
  <c r="AD33" s="1"/>
  <c r="U142"/>
  <c r="V143"/>
  <c r="X143" s="1"/>
  <c r="X142" s="1"/>
  <c r="H142"/>
  <c r="AD113" i="13"/>
  <c r="AD94"/>
  <c r="AD78"/>
  <c r="AD35"/>
  <c r="AD32"/>
  <c r="AD26"/>
  <c r="AE23"/>
  <c r="AD23"/>
  <c r="AD18"/>
  <c r="AD15"/>
  <c r="AD10"/>
  <c r="AD8"/>
  <c r="AD6"/>
  <c r="V113"/>
  <c r="U113"/>
  <c r="S113"/>
  <c r="AC114"/>
  <c r="AE114" s="1"/>
  <c r="AG114" s="1"/>
  <c r="AG113" s="1"/>
  <c r="T114"/>
  <c r="T113" s="1"/>
  <c r="I129" i="12"/>
  <c r="I100" i="13"/>
  <c r="K100" s="1"/>
  <c r="M100" s="1"/>
  <c r="O100" s="1"/>
  <c r="H64" i="12"/>
  <c r="H123"/>
  <c r="I135"/>
  <c r="K135" s="1"/>
  <c r="M135" s="1"/>
  <c r="I134"/>
  <c r="K134" s="1"/>
  <c r="M134" s="1"/>
  <c r="I101"/>
  <c r="K101" s="1"/>
  <c r="M101" s="1"/>
  <c r="I100"/>
  <c r="K100" s="1"/>
  <c r="M100" s="1"/>
  <c r="I99"/>
  <c r="K99" s="1"/>
  <c r="M99" s="1"/>
  <c r="I98"/>
  <c r="K98" s="1"/>
  <c r="M98" s="1"/>
  <c r="I97"/>
  <c r="K97" s="1"/>
  <c r="M97" s="1"/>
  <c r="I96"/>
  <c r="K96" s="1"/>
  <c r="M96" s="1"/>
  <c r="I95"/>
  <c r="K95" s="1"/>
  <c r="M95" s="1"/>
  <c r="I94"/>
  <c r="K94" s="1"/>
  <c r="M94" s="1"/>
  <c r="AD5" i="13" l="1"/>
  <c r="J5"/>
  <c r="K129" i="12"/>
  <c r="M129" s="1"/>
  <c r="V142"/>
  <c r="AE142"/>
  <c r="AE113" i="13"/>
  <c r="AD31"/>
  <c r="AD30" s="1"/>
  <c r="AD117" s="1"/>
  <c r="J31"/>
  <c r="J30" s="1"/>
  <c r="J117" s="1"/>
  <c r="AD146" i="12"/>
  <c r="U123"/>
  <c r="U106"/>
  <c r="U64"/>
  <c r="U60"/>
  <c r="U54"/>
  <c r="V51"/>
  <c r="U51"/>
  <c r="U46"/>
  <c r="U43"/>
  <c r="U38"/>
  <c r="U34"/>
  <c r="U33" s="1"/>
  <c r="H106"/>
  <c r="H60"/>
  <c r="H59" s="1"/>
  <c r="H58" s="1"/>
  <c r="H54"/>
  <c r="H51"/>
  <c r="H46"/>
  <c r="H43"/>
  <c r="H38"/>
  <c r="H34"/>
  <c r="H33"/>
  <c r="H35" i="13"/>
  <c r="H94"/>
  <c r="F94"/>
  <c r="I106"/>
  <c r="K106" s="1"/>
  <c r="M106" s="1"/>
  <c r="O106" s="1"/>
  <c r="I105"/>
  <c r="K105" s="1"/>
  <c r="M105" s="1"/>
  <c r="O105" s="1"/>
  <c r="I73"/>
  <c r="K73" s="1"/>
  <c r="M73" s="1"/>
  <c r="O73" s="1"/>
  <c r="I102"/>
  <c r="K102" s="1"/>
  <c r="M102" s="1"/>
  <c r="O102" s="1"/>
  <c r="I72"/>
  <c r="K72" s="1"/>
  <c r="M72" s="1"/>
  <c r="O72" s="1"/>
  <c r="I71"/>
  <c r="K71" s="1"/>
  <c r="M71" s="1"/>
  <c r="O71" s="1"/>
  <c r="I70"/>
  <c r="K70" s="1"/>
  <c r="M70" s="1"/>
  <c r="O70" s="1"/>
  <c r="I67"/>
  <c r="K67" s="1"/>
  <c r="M67" s="1"/>
  <c r="O67" s="1"/>
  <c r="I69"/>
  <c r="K69" s="1"/>
  <c r="M69" s="1"/>
  <c r="O69" s="1"/>
  <c r="I68"/>
  <c r="K68" s="1"/>
  <c r="M68" s="1"/>
  <c r="O68" s="1"/>
  <c r="I66"/>
  <c r="K66" s="1"/>
  <c r="M66" s="1"/>
  <c r="O66" s="1"/>
  <c r="U59" i="12" l="1"/>
  <c r="U58" s="1"/>
  <c r="H146"/>
  <c r="U146"/>
  <c r="V96" i="13"/>
  <c r="V95"/>
  <c r="U94"/>
  <c r="U78"/>
  <c r="U35"/>
  <c r="U32"/>
  <c r="U26"/>
  <c r="V23"/>
  <c r="U23"/>
  <c r="U18"/>
  <c r="U15"/>
  <c r="U10"/>
  <c r="U6"/>
  <c r="H113"/>
  <c r="H78"/>
  <c r="H32"/>
  <c r="H26"/>
  <c r="H23"/>
  <c r="H18"/>
  <c r="H15"/>
  <c r="H10"/>
  <c r="H6"/>
  <c r="S116"/>
  <c r="Y116" s="1"/>
  <c r="AA116" s="1"/>
  <c r="G116"/>
  <c r="I116" s="1"/>
  <c r="K116" s="1"/>
  <c r="M116" s="1"/>
  <c r="O116" s="1"/>
  <c r="Y115"/>
  <c r="AA115" s="1"/>
  <c r="G115"/>
  <c r="I115" s="1"/>
  <c r="K115" s="1"/>
  <c r="M115" s="1"/>
  <c r="O115" s="1"/>
  <c r="G145" i="12"/>
  <c r="I145" s="1"/>
  <c r="K145" s="1"/>
  <c r="M145" s="1"/>
  <c r="G144"/>
  <c r="I144" s="1"/>
  <c r="K144" s="1"/>
  <c r="M144" s="1"/>
  <c r="S145"/>
  <c r="Y144"/>
  <c r="AA144" s="1"/>
  <c r="H5" i="13" l="1"/>
  <c r="Y145" i="12"/>
  <c r="AA145" s="1"/>
  <c r="U145"/>
  <c r="W145" s="1"/>
  <c r="H31" i="13"/>
  <c r="H30" s="1"/>
  <c r="U5"/>
  <c r="U116"/>
  <c r="W116" s="1"/>
  <c r="U31"/>
  <c r="U30" s="1"/>
  <c r="U117" s="1"/>
  <c r="H117"/>
  <c r="AB35"/>
  <c r="S35"/>
  <c r="Q64" i="12"/>
  <c r="S64"/>
  <c r="Z64"/>
  <c r="AB64"/>
  <c r="Q35" i="13"/>
  <c r="Z35"/>
  <c r="F35"/>
  <c r="G65"/>
  <c r="I65" s="1"/>
  <c r="K65" s="1"/>
  <c r="M65" s="1"/>
  <c r="O65" s="1"/>
  <c r="G64"/>
  <c r="I64" s="1"/>
  <c r="K64" s="1"/>
  <c r="M64" s="1"/>
  <c r="O64" s="1"/>
  <c r="G49"/>
  <c r="I49" s="1"/>
  <c r="K49" s="1"/>
  <c r="M49" s="1"/>
  <c r="O49" s="1"/>
  <c r="G46"/>
  <c r="I46" s="1"/>
  <c r="K46" s="1"/>
  <c r="M46" s="1"/>
  <c r="O46" s="1"/>
  <c r="F64" i="12"/>
  <c r="G93"/>
  <c r="I93" s="1"/>
  <c r="K93" s="1"/>
  <c r="M93" s="1"/>
  <c r="G92"/>
  <c r="I92" s="1"/>
  <c r="K92" s="1"/>
  <c r="M92" s="1"/>
  <c r="G78"/>
  <c r="I78" s="1"/>
  <c r="K78" s="1"/>
  <c r="M78" s="1"/>
  <c r="G75"/>
  <c r="I75" s="1"/>
  <c r="K75" s="1"/>
  <c r="M75" s="1"/>
  <c r="AB94" i="13"/>
  <c r="AB78"/>
  <c r="AB32"/>
  <c r="AB26"/>
  <c r="AC23"/>
  <c r="AB23"/>
  <c r="AB18"/>
  <c r="AB15"/>
  <c r="AB10"/>
  <c r="AB8"/>
  <c r="AB6"/>
  <c r="T96"/>
  <c r="T95"/>
  <c r="S94"/>
  <c r="S78"/>
  <c r="S32"/>
  <c r="S26"/>
  <c r="T23"/>
  <c r="S23"/>
  <c r="S18"/>
  <c r="S15"/>
  <c r="S10"/>
  <c r="S6"/>
  <c r="F113"/>
  <c r="F78"/>
  <c r="F32"/>
  <c r="F26"/>
  <c r="F23"/>
  <c r="F18"/>
  <c r="F15"/>
  <c r="F10"/>
  <c r="F6"/>
  <c r="AB123" i="12"/>
  <c r="AB106"/>
  <c r="AB60"/>
  <c r="AB54"/>
  <c r="AC51"/>
  <c r="AB51"/>
  <c r="AB46"/>
  <c r="AB43"/>
  <c r="AB38"/>
  <c r="AB36"/>
  <c r="AB34"/>
  <c r="S123"/>
  <c r="S106"/>
  <c r="S60"/>
  <c r="S54"/>
  <c r="T51"/>
  <c r="S51"/>
  <c r="S46"/>
  <c r="S43"/>
  <c r="S38"/>
  <c r="S34"/>
  <c r="F123"/>
  <c r="F106"/>
  <c r="F60"/>
  <c r="F54"/>
  <c r="F51"/>
  <c r="F46"/>
  <c r="F43"/>
  <c r="F38"/>
  <c r="F34"/>
  <c r="AA41" i="13"/>
  <c r="AC41" s="1"/>
  <c r="AE41" s="1"/>
  <c r="AG41" s="1"/>
  <c r="E41"/>
  <c r="G41" s="1"/>
  <c r="I41" s="1"/>
  <c r="K41" s="1"/>
  <c r="M41" s="1"/>
  <c r="O41" s="1"/>
  <c r="R41"/>
  <c r="T41" s="1"/>
  <c r="V41" s="1"/>
  <c r="X41" s="1"/>
  <c r="AA40"/>
  <c r="AC40" s="1"/>
  <c r="AE40" s="1"/>
  <c r="AG40" s="1"/>
  <c r="R40"/>
  <c r="T40" s="1"/>
  <c r="V40" s="1"/>
  <c r="X40" s="1"/>
  <c r="E40"/>
  <c r="G40" s="1"/>
  <c r="I40" s="1"/>
  <c r="K40" s="1"/>
  <c r="M40" s="1"/>
  <c r="O40" s="1"/>
  <c r="R70" i="12"/>
  <c r="T70" s="1"/>
  <c r="V70" s="1"/>
  <c r="X70" s="1"/>
  <c r="AA69"/>
  <c r="AC69" s="1"/>
  <c r="AE69" s="1"/>
  <c r="AG69" s="1"/>
  <c r="R69"/>
  <c r="T69" s="1"/>
  <c r="V69" s="1"/>
  <c r="X69" s="1"/>
  <c r="E69"/>
  <c r="G69" s="1"/>
  <c r="I69" s="1"/>
  <c r="K69" s="1"/>
  <c r="M69" s="1"/>
  <c r="Z94" i="13"/>
  <c r="Y94"/>
  <c r="Q94"/>
  <c r="D94"/>
  <c r="P94"/>
  <c r="C94"/>
  <c r="AA96"/>
  <c r="AC96" s="1"/>
  <c r="AE96" s="1"/>
  <c r="AG96" s="1"/>
  <c r="R96"/>
  <c r="AA95"/>
  <c r="AC95" s="1"/>
  <c r="AE95" s="1"/>
  <c r="AG95" s="1"/>
  <c r="R95"/>
  <c r="Z123" i="12"/>
  <c r="Y123"/>
  <c r="Q123"/>
  <c r="AA125"/>
  <c r="R125"/>
  <c r="T125" s="1"/>
  <c r="V125" s="1"/>
  <c r="X125" s="1"/>
  <c r="AA124"/>
  <c r="AC124" s="1"/>
  <c r="AE124" s="1"/>
  <c r="R124"/>
  <c r="T124" s="1"/>
  <c r="V124" s="1"/>
  <c r="E96" i="13"/>
  <c r="G96" s="1"/>
  <c r="I96" s="1"/>
  <c r="K96" s="1"/>
  <c r="M96" s="1"/>
  <c r="O96" s="1"/>
  <c r="E95"/>
  <c r="G95" s="1"/>
  <c r="P123" i="12"/>
  <c r="D123"/>
  <c r="C123"/>
  <c r="E125"/>
  <c r="G125" s="1"/>
  <c r="I125" s="1"/>
  <c r="K125" s="1"/>
  <c r="M125" s="1"/>
  <c r="E124"/>
  <c r="G124" s="1"/>
  <c r="E114" i="13"/>
  <c r="E113" s="1"/>
  <c r="D113"/>
  <c r="C113"/>
  <c r="AA99"/>
  <c r="AC99" s="1"/>
  <c r="AE99" s="1"/>
  <c r="AG99" s="1"/>
  <c r="R99"/>
  <c r="T99" s="1"/>
  <c r="V99" s="1"/>
  <c r="X99" s="1"/>
  <c r="E99"/>
  <c r="G99" s="1"/>
  <c r="I99" s="1"/>
  <c r="K99" s="1"/>
  <c r="M99" s="1"/>
  <c r="O99" s="1"/>
  <c r="AA98"/>
  <c r="AC98" s="1"/>
  <c r="AE98" s="1"/>
  <c r="AG98" s="1"/>
  <c r="R98"/>
  <c r="T98" s="1"/>
  <c r="V98" s="1"/>
  <c r="X98" s="1"/>
  <c r="E98"/>
  <c r="G98" s="1"/>
  <c r="I98" s="1"/>
  <c r="K98" s="1"/>
  <c r="M98" s="1"/>
  <c r="O98" s="1"/>
  <c r="AA97"/>
  <c r="AC97" s="1"/>
  <c r="AE97" s="1"/>
  <c r="AG97" s="1"/>
  <c r="R97"/>
  <c r="T97" s="1"/>
  <c r="V97" s="1"/>
  <c r="X97" s="1"/>
  <c r="E97"/>
  <c r="G97" s="1"/>
  <c r="I97" s="1"/>
  <c r="K97" s="1"/>
  <c r="M97" s="1"/>
  <c r="O97" s="1"/>
  <c r="AA93"/>
  <c r="AC93" s="1"/>
  <c r="AE93" s="1"/>
  <c r="AG93" s="1"/>
  <c r="R93"/>
  <c r="T93" s="1"/>
  <c r="V93" s="1"/>
  <c r="X93" s="1"/>
  <c r="E93"/>
  <c r="G93" s="1"/>
  <c r="I93" s="1"/>
  <c r="K93" s="1"/>
  <c r="M93" s="1"/>
  <c r="O93" s="1"/>
  <c r="AA92"/>
  <c r="AC92" s="1"/>
  <c r="AE92" s="1"/>
  <c r="AG92" s="1"/>
  <c r="R92"/>
  <c r="T92" s="1"/>
  <c r="V92" s="1"/>
  <c r="X92" s="1"/>
  <c r="E92"/>
  <c r="G92" s="1"/>
  <c r="I92" s="1"/>
  <c r="K92" s="1"/>
  <c r="M92" s="1"/>
  <c r="O92" s="1"/>
  <c r="AA91"/>
  <c r="AC91" s="1"/>
  <c r="AE91" s="1"/>
  <c r="AG91" s="1"/>
  <c r="R91"/>
  <c r="T91" s="1"/>
  <c r="V91" s="1"/>
  <c r="X91" s="1"/>
  <c r="E91"/>
  <c r="G91" s="1"/>
  <c r="I91" s="1"/>
  <c r="K91" s="1"/>
  <c r="M91" s="1"/>
  <c r="O91" s="1"/>
  <c r="E90"/>
  <c r="G90" s="1"/>
  <c r="I90" s="1"/>
  <c r="K90" s="1"/>
  <c r="M90" s="1"/>
  <c r="O90" s="1"/>
  <c r="AA89"/>
  <c r="AC89" s="1"/>
  <c r="AE89" s="1"/>
  <c r="AG89" s="1"/>
  <c r="R89"/>
  <c r="T89" s="1"/>
  <c r="V89" s="1"/>
  <c r="X89" s="1"/>
  <c r="E89"/>
  <c r="G89" s="1"/>
  <c r="I89" s="1"/>
  <c r="K89" s="1"/>
  <c r="M89" s="1"/>
  <c r="O89" s="1"/>
  <c r="AA88"/>
  <c r="AC88" s="1"/>
  <c r="AE88" s="1"/>
  <c r="AG88" s="1"/>
  <c r="R88"/>
  <c r="T88" s="1"/>
  <c r="V88" s="1"/>
  <c r="X88" s="1"/>
  <c r="E88"/>
  <c r="G88" s="1"/>
  <c r="I88" s="1"/>
  <c r="K88" s="1"/>
  <c r="M88" s="1"/>
  <c r="O88" s="1"/>
  <c r="AA87"/>
  <c r="AC87" s="1"/>
  <c r="AE87" s="1"/>
  <c r="AG87" s="1"/>
  <c r="R87"/>
  <c r="T87" s="1"/>
  <c r="V87" s="1"/>
  <c r="X87" s="1"/>
  <c r="E87"/>
  <c r="G87" s="1"/>
  <c r="I87" s="1"/>
  <c r="K87" s="1"/>
  <c r="M87" s="1"/>
  <c r="O87" s="1"/>
  <c r="AA86"/>
  <c r="AC86" s="1"/>
  <c r="AE86" s="1"/>
  <c r="AG86" s="1"/>
  <c r="R86"/>
  <c r="T86" s="1"/>
  <c r="V86" s="1"/>
  <c r="X86" s="1"/>
  <c r="E86"/>
  <c r="G86" s="1"/>
  <c r="I86" s="1"/>
  <c r="K86" s="1"/>
  <c r="M86" s="1"/>
  <c r="O86" s="1"/>
  <c r="AA85"/>
  <c r="AC85" s="1"/>
  <c r="AE85" s="1"/>
  <c r="AG85" s="1"/>
  <c r="R85"/>
  <c r="T85" s="1"/>
  <c r="V85" s="1"/>
  <c r="X85" s="1"/>
  <c r="E85"/>
  <c r="G85" s="1"/>
  <c r="I85" s="1"/>
  <c r="K85" s="1"/>
  <c r="M85" s="1"/>
  <c r="O85" s="1"/>
  <c r="AA84"/>
  <c r="AC84" s="1"/>
  <c r="AE84" s="1"/>
  <c r="AG84" s="1"/>
  <c r="R84"/>
  <c r="T84" s="1"/>
  <c r="V84" s="1"/>
  <c r="X84" s="1"/>
  <c r="E84"/>
  <c r="G84" s="1"/>
  <c r="I84" s="1"/>
  <c r="K84" s="1"/>
  <c r="M84" s="1"/>
  <c r="O84" s="1"/>
  <c r="AA83"/>
  <c r="AC83" s="1"/>
  <c r="AE83" s="1"/>
  <c r="AG83" s="1"/>
  <c r="R83"/>
  <c r="T83" s="1"/>
  <c r="V83" s="1"/>
  <c r="X83" s="1"/>
  <c r="E83"/>
  <c r="G83" s="1"/>
  <c r="I83" s="1"/>
  <c r="K83" s="1"/>
  <c r="M83" s="1"/>
  <c r="O83" s="1"/>
  <c r="AA82"/>
  <c r="AC82" s="1"/>
  <c r="AE82" s="1"/>
  <c r="AG82" s="1"/>
  <c r="R82"/>
  <c r="T82" s="1"/>
  <c r="V82" s="1"/>
  <c r="X82" s="1"/>
  <c r="E82"/>
  <c r="G82" s="1"/>
  <c r="I82" s="1"/>
  <c r="K82" s="1"/>
  <c r="M82" s="1"/>
  <c r="O82" s="1"/>
  <c r="AA81"/>
  <c r="AC81" s="1"/>
  <c r="AE81" s="1"/>
  <c r="AG81" s="1"/>
  <c r="R81"/>
  <c r="T81" s="1"/>
  <c r="V81" s="1"/>
  <c r="X81" s="1"/>
  <c r="E81"/>
  <c r="G81" s="1"/>
  <c r="I81" s="1"/>
  <c r="K81" s="1"/>
  <c r="M81" s="1"/>
  <c r="O81" s="1"/>
  <c r="AA80"/>
  <c r="AC80" s="1"/>
  <c r="AE80" s="1"/>
  <c r="AG80" s="1"/>
  <c r="R80"/>
  <c r="E80"/>
  <c r="G80" s="1"/>
  <c r="I80" s="1"/>
  <c r="K80" s="1"/>
  <c r="M80" s="1"/>
  <c r="O80" s="1"/>
  <c r="AA79"/>
  <c r="R79"/>
  <c r="T79" s="1"/>
  <c r="V79" s="1"/>
  <c r="X79" s="1"/>
  <c r="E79"/>
  <c r="Z78"/>
  <c r="Y78"/>
  <c r="Q78"/>
  <c r="P78"/>
  <c r="D78"/>
  <c r="C78"/>
  <c r="Y63"/>
  <c r="Y35" s="1"/>
  <c r="P63"/>
  <c r="P35" s="1"/>
  <c r="E63"/>
  <c r="G63" s="1"/>
  <c r="I63" s="1"/>
  <c r="K63" s="1"/>
  <c r="M63" s="1"/>
  <c r="O63" s="1"/>
  <c r="AA62"/>
  <c r="AC62" s="1"/>
  <c r="AE62" s="1"/>
  <c r="AG62" s="1"/>
  <c r="R62"/>
  <c r="T62" s="1"/>
  <c r="V62" s="1"/>
  <c r="X62" s="1"/>
  <c r="E62"/>
  <c r="G62" s="1"/>
  <c r="I62" s="1"/>
  <c r="K62" s="1"/>
  <c r="M62" s="1"/>
  <c r="O62" s="1"/>
  <c r="AA61"/>
  <c r="AC61" s="1"/>
  <c r="AE61" s="1"/>
  <c r="AG61" s="1"/>
  <c r="R61"/>
  <c r="T61" s="1"/>
  <c r="V61" s="1"/>
  <c r="X61" s="1"/>
  <c r="E61"/>
  <c r="G61" s="1"/>
  <c r="I61" s="1"/>
  <c r="K61" s="1"/>
  <c r="M61" s="1"/>
  <c r="O61" s="1"/>
  <c r="AA60"/>
  <c r="AC60" s="1"/>
  <c r="AE60" s="1"/>
  <c r="AG60" s="1"/>
  <c r="R60"/>
  <c r="T60" s="1"/>
  <c r="V60" s="1"/>
  <c r="X60" s="1"/>
  <c r="E60"/>
  <c r="G60" s="1"/>
  <c r="I60" s="1"/>
  <c r="K60" s="1"/>
  <c r="M60" s="1"/>
  <c r="O60" s="1"/>
  <c r="AA59"/>
  <c r="AC59" s="1"/>
  <c r="AE59" s="1"/>
  <c r="AG59" s="1"/>
  <c r="R59"/>
  <c r="T59" s="1"/>
  <c r="V59" s="1"/>
  <c r="X59" s="1"/>
  <c r="E59"/>
  <c r="G59" s="1"/>
  <c r="I59" s="1"/>
  <c r="K59" s="1"/>
  <c r="M59" s="1"/>
  <c r="O59" s="1"/>
  <c r="AA58"/>
  <c r="AC58" s="1"/>
  <c r="AE58" s="1"/>
  <c r="AG58" s="1"/>
  <c r="R58"/>
  <c r="T58" s="1"/>
  <c r="V58" s="1"/>
  <c r="X58" s="1"/>
  <c r="E58"/>
  <c r="G58" s="1"/>
  <c r="I58" s="1"/>
  <c r="K58" s="1"/>
  <c r="M58" s="1"/>
  <c r="O58" s="1"/>
  <c r="AA57"/>
  <c r="AC57" s="1"/>
  <c r="AE57" s="1"/>
  <c r="AG57" s="1"/>
  <c r="R57"/>
  <c r="T57" s="1"/>
  <c r="V57" s="1"/>
  <c r="X57" s="1"/>
  <c r="E57"/>
  <c r="G57" s="1"/>
  <c r="I57" s="1"/>
  <c r="K57" s="1"/>
  <c r="M57" s="1"/>
  <c r="O57" s="1"/>
  <c r="AA56"/>
  <c r="AC56" s="1"/>
  <c r="AE56" s="1"/>
  <c r="AG56" s="1"/>
  <c r="R56"/>
  <c r="T56" s="1"/>
  <c r="V56" s="1"/>
  <c r="X56" s="1"/>
  <c r="E56"/>
  <c r="G56" s="1"/>
  <c r="I56" s="1"/>
  <c r="K56" s="1"/>
  <c r="M56" s="1"/>
  <c r="O56" s="1"/>
  <c r="AA54"/>
  <c r="AC54" s="1"/>
  <c r="AE54" s="1"/>
  <c r="AG54" s="1"/>
  <c r="R54"/>
  <c r="T54" s="1"/>
  <c r="V54" s="1"/>
  <c r="X54" s="1"/>
  <c r="E54"/>
  <c r="G54" s="1"/>
  <c r="I54" s="1"/>
  <c r="K54" s="1"/>
  <c r="M54" s="1"/>
  <c r="O54" s="1"/>
  <c r="AA53"/>
  <c r="AC53" s="1"/>
  <c r="AE53" s="1"/>
  <c r="AG53" s="1"/>
  <c r="R53"/>
  <c r="T53" s="1"/>
  <c r="V53" s="1"/>
  <c r="X53" s="1"/>
  <c r="E53"/>
  <c r="G53" s="1"/>
  <c r="I53" s="1"/>
  <c r="K53" s="1"/>
  <c r="M53" s="1"/>
  <c r="O53" s="1"/>
  <c r="AA52"/>
  <c r="AC52" s="1"/>
  <c r="AE52" s="1"/>
  <c r="AG52" s="1"/>
  <c r="R52"/>
  <c r="T52" s="1"/>
  <c r="V52" s="1"/>
  <c r="X52" s="1"/>
  <c r="E52"/>
  <c r="G52" s="1"/>
  <c r="I52" s="1"/>
  <c r="K52" s="1"/>
  <c r="M52" s="1"/>
  <c r="O52" s="1"/>
  <c r="AA51"/>
  <c r="AC51" s="1"/>
  <c r="AE51" s="1"/>
  <c r="AG51" s="1"/>
  <c r="R51"/>
  <c r="T51" s="1"/>
  <c r="V51" s="1"/>
  <c r="X51" s="1"/>
  <c r="E51"/>
  <c r="G51" s="1"/>
  <c r="I51" s="1"/>
  <c r="K51" s="1"/>
  <c r="M51" s="1"/>
  <c r="O51" s="1"/>
  <c r="AA48"/>
  <c r="AC48" s="1"/>
  <c r="AE48" s="1"/>
  <c r="AG48" s="1"/>
  <c r="R48"/>
  <c r="T48" s="1"/>
  <c r="V48" s="1"/>
  <c r="X48" s="1"/>
  <c r="E48"/>
  <c r="G48" s="1"/>
  <c r="I48" s="1"/>
  <c r="K48" s="1"/>
  <c r="M48" s="1"/>
  <c r="O48" s="1"/>
  <c r="AA47"/>
  <c r="AC47" s="1"/>
  <c r="AE47" s="1"/>
  <c r="AG47" s="1"/>
  <c r="R47"/>
  <c r="T47" s="1"/>
  <c r="V47" s="1"/>
  <c r="X47" s="1"/>
  <c r="E47"/>
  <c r="G47" s="1"/>
  <c r="I47" s="1"/>
  <c r="K47" s="1"/>
  <c r="M47" s="1"/>
  <c r="O47" s="1"/>
  <c r="AA45"/>
  <c r="AC45" s="1"/>
  <c r="AE45" s="1"/>
  <c r="AG45" s="1"/>
  <c r="R45"/>
  <c r="T45" s="1"/>
  <c r="V45" s="1"/>
  <c r="X45" s="1"/>
  <c r="E45"/>
  <c r="G45" s="1"/>
  <c r="I45" s="1"/>
  <c r="K45" s="1"/>
  <c r="M45" s="1"/>
  <c r="O45" s="1"/>
  <c r="AA44"/>
  <c r="AC44" s="1"/>
  <c r="AE44" s="1"/>
  <c r="AG44" s="1"/>
  <c r="R44"/>
  <c r="T44" s="1"/>
  <c r="V44" s="1"/>
  <c r="X44" s="1"/>
  <c r="E44"/>
  <c r="G44" s="1"/>
  <c r="I44" s="1"/>
  <c r="K44" s="1"/>
  <c r="M44" s="1"/>
  <c r="O44" s="1"/>
  <c r="AA43"/>
  <c r="AC43" s="1"/>
  <c r="AE43" s="1"/>
  <c r="AG43" s="1"/>
  <c r="R43"/>
  <c r="T43" s="1"/>
  <c r="V43" s="1"/>
  <c r="X43" s="1"/>
  <c r="E43"/>
  <c r="G43" s="1"/>
  <c r="I43" s="1"/>
  <c r="K43" s="1"/>
  <c r="M43" s="1"/>
  <c r="O43" s="1"/>
  <c r="AA42"/>
  <c r="AC42" s="1"/>
  <c r="AE42" s="1"/>
  <c r="AG42" s="1"/>
  <c r="R42"/>
  <c r="T42" s="1"/>
  <c r="V42" s="1"/>
  <c r="X42" s="1"/>
  <c r="E42"/>
  <c r="G42" s="1"/>
  <c r="I42" s="1"/>
  <c r="K42" s="1"/>
  <c r="M42" s="1"/>
  <c r="O42" s="1"/>
  <c r="AA39"/>
  <c r="AC39" s="1"/>
  <c r="AE39" s="1"/>
  <c r="AG39" s="1"/>
  <c r="R39"/>
  <c r="T39" s="1"/>
  <c r="V39" s="1"/>
  <c r="X39" s="1"/>
  <c r="E39"/>
  <c r="G39" s="1"/>
  <c r="I39" s="1"/>
  <c r="K39" s="1"/>
  <c r="M39" s="1"/>
  <c r="O39" s="1"/>
  <c r="AA38"/>
  <c r="AC38" s="1"/>
  <c r="AE38" s="1"/>
  <c r="AG38" s="1"/>
  <c r="R38"/>
  <c r="T38" s="1"/>
  <c r="V38" s="1"/>
  <c r="X38" s="1"/>
  <c r="E38"/>
  <c r="G38" s="1"/>
  <c r="I38" s="1"/>
  <c r="K38" s="1"/>
  <c r="M38" s="1"/>
  <c r="O38" s="1"/>
  <c r="AA37"/>
  <c r="AC37" s="1"/>
  <c r="AE37" s="1"/>
  <c r="AG37" s="1"/>
  <c r="R37"/>
  <c r="T37" s="1"/>
  <c r="V37" s="1"/>
  <c r="X37" s="1"/>
  <c r="E37"/>
  <c r="G37" s="1"/>
  <c r="I37" s="1"/>
  <c r="K37" s="1"/>
  <c r="M37" s="1"/>
  <c r="O37" s="1"/>
  <c r="AA36"/>
  <c r="R36"/>
  <c r="E36"/>
  <c r="D35"/>
  <c r="C35"/>
  <c r="AA33"/>
  <c r="AC33" s="1"/>
  <c r="AE33" s="1"/>
  <c r="AG33" s="1"/>
  <c r="AG32" s="1"/>
  <c r="R33"/>
  <c r="R32" s="1"/>
  <c r="E33"/>
  <c r="G33" s="1"/>
  <c r="Z32"/>
  <c r="Y32"/>
  <c r="Q32"/>
  <c r="P32"/>
  <c r="D32"/>
  <c r="C32"/>
  <c r="AA29"/>
  <c r="AC29" s="1"/>
  <c r="AE29" s="1"/>
  <c r="AG29" s="1"/>
  <c r="R29"/>
  <c r="T29" s="1"/>
  <c r="V29" s="1"/>
  <c r="X29" s="1"/>
  <c r="E29"/>
  <c r="G29" s="1"/>
  <c r="I29" s="1"/>
  <c r="K29" s="1"/>
  <c r="M29" s="1"/>
  <c r="O29" s="1"/>
  <c r="AA28"/>
  <c r="AC28" s="1"/>
  <c r="AE28" s="1"/>
  <c r="AG28" s="1"/>
  <c r="R28"/>
  <c r="T28" s="1"/>
  <c r="V28" s="1"/>
  <c r="X28" s="1"/>
  <c r="E28"/>
  <c r="G28" s="1"/>
  <c r="I28" s="1"/>
  <c r="K28" s="1"/>
  <c r="M28" s="1"/>
  <c r="O28" s="1"/>
  <c r="AA27"/>
  <c r="AC27" s="1"/>
  <c r="AE27" s="1"/>
  <c r="AG27" s="1"/>
  <c r="R27"/>
  <c r="E27"/>
  <c r="G27" s="1"/>
  <c r="I27" s="1"/>
  <c r="K27" s="1"/>
  <c r="Z26"/>
  <c r="Y26"/>
  <c r="Q26"/>
  <c r="P26"/>
  <c r="D26"/>
  <c r="C26"/>
  <c r="E24"/>
  <c r="G24" s="1"/>
  <c r="AA23"/>
  <c r="Z23"/>
  <c r="Y23"/>
  <c r="R23"/>
  <c r="Q23"/>
  <c r="P23"/>
  <c r="D23"/>
  <c r="C23"/>
  <c r="AA22"/>
  <c r="AC22" s="1"/>
  <c r="AE22" s="1"/>
  <c r="AG22" s="1"/>
  <c r="R22"/>
  <c r="T22" s="1"/>
  <c r="V22" s="1"/>
  <c r="X22" s="1"/>
  <c r="E22"/>
  <c r="G22" s="1"/>
  <c r="I22" s="1"/>
  <c r="K22" s="1"/>
  <c r="M22" s="1"/>
  <c r="O22" s="1"/>
  <c r="C21"/>
  <c r="Y21" s="1"/>
  <c r="AA21" s="1"/>
  <c r="AC21" s="1"/>
  <c r="AE21" s="1"/>
  <c r="AG21" s="1"/>
  <c r="AA20"/>
  <c r="AC20" s="1"/>
  <c r="AE20" s="1"/>
  <c r="AG20" s="1"/>
  <c r="E20"/>
  <c r="G20" s="1"/>
  <c r="I20" s="1"/>
  <c r="K20" s="1"/>
  <c r="M20" s="1"/>
  <c r="O20" s="1"/>
  <c r="P19"/>
  <c r="Y19" s="1"/>
  <c r="C19"/>
  <c r="E19" s="1"/>
  <c r="Z18"/>
  <c r="Q18"/>
  <c r="D18"/>
  <c r="C18"/>
  <c r="AA17"/>
  <c r="AC17" s="1"/>
  <c r="AE17" s="1"/>
  <c r="AG17" s="1"/>
  <c r="R17"/>
  <c r="T17" s="1"/>
  <c r="V17" s="1"/>
  <c r="X17" s="1"/>
  <c r="E17"/>
  <c r="G17" s="1"/>
  <c r="I17" s="1"/>
  <c r="K17" s="1"/>
  <c r="M17" s="1"/>
  <c r="O17" s="1"/>
  <c r="AA16"/>
  <c r="AC16" s="1"/>
  <c r="AE16" s="1"/>
  <c r="AG16" s="1"/>
  <c r="AG15" s="1"/>
  <c r="R16"/>
  <c r="E16"/>
  <c r="G16" s="1"/>
  <c r="I16" s="1"/>
  <c r="Z15"/>
  <c r="Y15"/>
  <c r="Q15"/>
  <c r="P15"/>
  <c r="D15"/>
  <c r="C15"/>
  <c r="AA14"/>
  <c r="AC14" s="1"/>
  <c r="AE14" s="1"/>
  <c r="AG14" s="1"/>
  <c r="R14"/>
  <c r="T14" s="1"/>
  <c r="V14" s="1"/>
  <c r="X14" s="1"/>
  <c r="E14"/>
  <c r="G14" s="1"/>
  <c r="I14" s="1"/>
  <c r="K14" s="1"/>
  <c r="M14" s="1"/>
  <c r="O14" s="1"/>
  <c r="AA13"/>
  <c r="AC13" s="1"/>
  <c r="AE13" s="1"/>
  <c r="AG13" s="1"/>
  <c r="R13"/>
  <c r="T13" s="1"/>
  <c r="V13" s="1"/>
  <c r="X13" s="1"/>
  <c r="E13"/>
  <c r="G13" s="1"/>
  <c r="I13" s="1"/>
  <c r="K13" s="1"/>
  <c r="M13" s="1"/>
  <c r="O13" s="1"/>
  <c r="AA12"/>
  <c r="AC12" s="1"/>
  <c r="AE12" s="1"/>
  <c r="AG12" s="1"/>
  <c r="R12"/>
  <c r="T12" s="1"/>
  <c r="V12" s="1"/>
  <c r="X12" s="1"/>
  <c r="E12"/>
  <c r="G12" s="1"/>
  <c r="I12" s="1"/>
  <c r="K12" s="1"/>
  <c r="M12" s="1"/>
  <c r="O12" s="1"/>
  <c r="AA11"/>
  <c r="R11"/>
  <c r="T11" s="1"/>
  <c r="V11" s="1"/>
  <c r="X11" s="1"/>
  <c r="E11"/>
  <c r="Z10"/>
  <c r="Y10"/>
  <c r="Q10"/>
  <c r="P10"/>
  <c r="D10"/>
  <c r="C10"/>
  <c r="AA9"/>
  <c r="AA8" s="1"/>
  <c r="R9"/>
  <c r="T9" s="1"/>
  <c r="V9" s="1"/>
  <c r="X9" s="1"/>
  <c r="E9"/>
  <c r="G9" s="1"/>
  <c r="Z8"/>
  <c r="Y8"/>
  <c r="P8"/>
  <c r="R8" s="1"/>
  <c r="T8" s="1"/>
  <c r="V8" s="1"/>
  <c r="X8" s="1"/>
  <c r="C8"/>
  <c r="AA7"/>
  <c r="AA6" s="1"/>
  <c r="R7"/>
  <c r="T7" s="1"/>
  <c r="E7"/>
  <c r="E6" s="1"/>
  <c r="Z6"/>
  <c r="Y6"/>
  <c r="R6"/>
  <c r="Q6"/>
  <c r="P6"/>
  <c r="D6"/>
  <c r="C6"/>
  <c r="AA57" i="12"/>
  <c r="AC57" s="1"/>
  <c r="AE57" s="1"/>
  <c r="AG57" s="1"/>
  <c r="AA56"/>
  <c r="AC56" s="1"/>
  <c r="AE56" s="1"/>
  <c r="AG56" s="1"/>
  <c r="AA55"/>
  <c r="AC55" s="1"/>
  <c r="AE55" s="1"/>
  <c r="Z54"/>
  <c r="Z51"/>
  <c r="AA51"/>
  <c r="AA50"/>
  <c r="AC50" s="1"/>
  <c r="AE50" s="1"/>
  <c r="AG50" s="1"/>
  <c r="AA48"/>
  <c r="AC48" s="1"/>
  <c r="AE48" s="1"/>
  <c r="AG48" s="1"/>
  <c r="Z46"/>
  <c r="AA45"/>
  <c r="AA44"/>
  <c r="AC44" s="1"/>
  <c r="AE44" s="1"/>
  <c r="Z43"/>
  <c r="AA42"/>
  <c r="AC42" s="1"/>
  <c r="AE42" s="1"/>
  <c r="AG42" s="1"/>
  <c r="AA41"/>
  <c r="AC41" s="1"/>
  <c r="AE41" s="1"/>
  <c r="AG41" s="1"/>
  <c r="AA40"/>
  <c r="AC40" s="1"/>
  <c r="AE40" s="1"/>
  <c r="AG40" s="1"/>
  <c r="AA39"/>
  <c r="AC39" s="1"/>
  <c r="AE39" s="1"/>
  <c r="Z38"/>
  <c r="AA37"/>
  <c r="AC37" s="1"/>
  <c r="Z36"/>
  <c r="AA36"/>
  <c r="AA35"/>
  <c r="AC35" s="1"/>
  <c r="Z34"/>
  <c r="AA34"/>
  <c r="R57"/>
  <c r="T57" s="1"/>
  <c r="V57" s="1"/>
  <c r="X57" s="1"/>
  <c r="R56"/>
  <c r="T56" s="1"/>
  <c r="V56" s="1"/>
  <c r="X56" s="1"/>
  <c r="R55"/>
  <c r="T55" s="1"/>
  <c r="V55" s="1"/>
  <c r="Q54"/>
  <c r="Q51"/>
  <c r="R51"/>
  <c r="R50"/>
  <c r="T50" s="1"/>
  <c r="V50" s="1"/>
  <c r="X50" s="1"/>
  <c r="Q46"/>
  <c r="R45"/>
  <c r="T45" s="1"/>
  <c r="V45" s="1"/>
  <c r="X45" s="1"/>
  <c r="R44"/>
  <c r="T44" s="1"/>
  <c r="V44" s="1"/>
  <c r="Q43"/>
  <c r="R42"/>
  <c r="T42" s="1"/>
  <c r="V42" s="1"/>
  <c r="X42" s="1"/>
  <c r="R41"/>
  <c r="T41" s="1"/>
  <c r="V41" s="1"/>
  <c r="X41" s="1"/>
  <c r="R40"/>
  <c r="R39"/>
  <c r="T39" s="1"/>
  <c r="V39" s="1"/>
  <c r="Q38"/>
  <c r="R37"/>
  <c r="T37" s="1"/>
  <c r="V37" s="1"/>
  <c r="X37" s="1"/>
  <c r="R35"/>
  <c r="T35" s="1"/>
  <c r="Q34"/>
  <c r="R34"/>
  <c r="D34"/>
  <c r="D54"/>
  <c r="D51"/>
  <c r="D46"/>
  <c r="D38"/>
  <c r="D43"/>
  <c r="E57"/>
  <c r="G57" s="1"/>
  <c r="I57" s="1"/>
  <c r="K57" s="1"/>
  <c r="M57" s="1"/>
  <c r="E56"/>
  <c r="G56" s="1"/>
  <c r="I56" s="1"/>
  <c r="K56" s="1"/>
  <c r="M56" s="1"/>
  <c r="E55"/>
  <c r="G55" s="1"/>
  <c r="I55" s="1"/>
  <c r="E52"/>
  <c r="G52" s="1"/>
  <c r="E50"/>
  <c r="G50" s="1"/>
  <c r="I50" s="1"/>
  <c r="K50" s="1"/>
  <c r="M50" s="1"/>
  <c r="E48"/>
  <c r="G48" s="1"/>
  <c r="I48" s="1"/>
  <c r="K48" s="1"/>
  <c r="M48" s="1"/>
  <c r="E45"/>
  <c r="E44"/>
  <c r="G44" s="1"/>
  <c r="I44" s="1"/>
  <c r="E40"/>
  <c r="G40" s="1"/>
  <c r="I40" s="1"/>
  <c r="K40" s="1"/>
  <c r="M40" s="1"/>
  <c r="E41"/>
  <c r="G41" s="1"/>
  <c r="I41" s="1"/>
  <c r="K41" s="1"/>
  <c r="M41" s="1"/>
  <c r="E42"/>
  <c r="G42" s="1"/>
  <c r="I42" s="1"/>
  <c r="K42" s="1"/>
  <c r="M42" s="1"/>
  <c r="E39"/>
  <c r="G39" s="1"/>
  <c r="I39" s="1"/>
  <c r="E37"/>
  <c r="G37" s="1"/>
  <c r="E35"/>
  <c r="G35" s="1"/>
  <c r="D64"/>
  <c r="D106"/>
  <c r="E143"/>
  <c r="G143" s="1"/>
  <c r="D142"/>
  <c r="E142"/>
  <c r="Z106"/>
  <c r="Q106"/>
  <c r="AA117"/>
  <c r="AC117" s="1"/>
  <c r="AE117" s="1"/>
  <c r="AG117" s="1"/>
  <c r="R117"/>
  <c r="T117" s="1"/>
  <c r="V117" s="1"/>
  <c r="X117" s="1"/>
  <c r="E117"/>
  <c r="G117" s="1"/>
  <c r="I117" s="1"/>
  <c r="K117" s="1"/>
  <c r="M117" s="1"/>
  <c r="E118"/>
  <c r="G118" s="1"/>
  <c r="I118" s="1"/>
  <c r="K118" s="1"/>
  <c r="M118" s="1"/>
  <c r="AA109"/>
  <c r="AC109" s="1"/>
  <c r="AE109" s="1"/>
  <c r="AG109" s="1"/>
  <c r="AA110"/>
  <c r="AC110" s="1"/>
  <c r="AE110" s="1"/>
  <c r="AG110" s="1"/>
  <c r="AA111"/>
  <c r="AC111" s="1"/>
  <c r="AE111" s="1"/>
  <c r="AG111" s="1"/>
  <c r="AA112"/>
  <c r="AC112" s="1"/>
  <c r="AE112" s="1"/>
  <c r="AG112" s="1"/>
  <c r="AA113"/>
  <c r="AC113" s="1"/>
  <c r="AE113" s="1"/>
  <c r="AG113" s="1"/>
  <c r="AA114"/>
  <c r="AC114" s="1"/>
  <c r="AE114" s="1"/>
  <c r="AG114" s="1"/>
  <c r="AA115"/>
  <c r="AC115" s="1"/>
  <c r="AE115" s="1"/>
  <c r="AG115" s="1"/>
  <c r="AA116"/>
  <c r="AC116" s="1"/>
  <c r="AE116" s="1"/>
  <c r="AG116" s="1"/>
  <c r="AA119"/>
  <c r="AC119" s="1"/>
  <c r="AE119" s="1"/>
  <c r="AG119" s="1"/>
  <c r="AA120"/>
  <c r="AC120" s="1"/>
  <c r="AE120" s="1"/>
  <c r="AG120" s="1"/>
  <c r="AA121"/>
  <c r="AC121" s="1"/>
  <c r="AE121" s="1"/>
  <c r="AG121" s="1"/>
  <c r="R109"/>
  <c r="T109" s="1"/>
  <c r="V109" s="1"/>
  <c r="X109" s="1"/>
  <c r="R110"/>
  <c r="T110" s="1"/>
  <c r="V110" s="1"/>
  <c r="X110" s="1"/>
  <c r="R111"/>
  <c r="T111" s="1"/>
  <c r="V111" s="1"/>
  <c r="X111" s="1"/>
  <c r="R112"/>
  <c r="T112" s="1"/>
  <c r="V112" s="1"/>
  <c r="X112" s="1"/>
  <c r="R113"/>
  <c r="T113" s="1"/>
  <c r="V113" s="1"/>
  <c r="R114"/>
  <c r="T114" s="1"/>
  <c r="V114" s="1"/>
  <c r="X114" s="1"/>
  <c r="R115"/>
  <c r="T115" s="1"/>
  <c r="V115" s="1"/>
  <c r="X115" s="1"/>
  <c r="R116"/>
  <c r="T116" s="1"/>
  <c r="V116" s="1"/>
  <c r="X116" s="1"/>
  <c r="R119"/>
  <c r="T119" s="1"/>
  <c r="V119" s="1"/>
  <c r="X119" s="1"/>
  <c r="R120"/>
  <c r="T120" s="1"/>
  <c r="V120" s="1"/>
  <c r="X120" s="1"/>
  <c r="R121"/>
  <c r="T121" s="1"/>
  <c r="V121" s="1"/>
  <c r="X121" s="1"/>
  <c r="E115"/>
  <c r="G115" s="1"/>
  <c r="I115" s="1"/>
  <c r="K115" s="1"/>
  <c r="M115" s="1"/>
  <c r="E116"/>
  <c r="G116" s="1"/>
  <c r="I116" s="1"/>
  <c r="K116" s="1"/>
  <c r="M116" s="1"/>
  <c r="E119"/>
  <c r="G119" s="1"/>
  <c r="I119" s="1"/>
  <c r="K119" s="1"/>
  <c r="M119" s="1"/>
  <c r="E120"/>
  <c r="G120" s="1"/>
  <c r="I120" s="1"/>
  <c r="K120" s="1"/>
  <c r="M120" s="1"/>
  <c r="E121"/>
  <c r="G121" s="1"/>
  <c r="I121" s="1"/>
  <c r="K121" s="1"/>
  <c r="E112"/>
  <c r="G112" s="1"/>
  <c r="I112" s="1"/>
  <c r="K112" s="1"/>
  <c r="M112" s="1"/>
  <c r="E113"/>
  <c r="G113" s="1"/>
  <c r="I113" s="1"/>
  <c r="K113" s="1"/>
  <c r="M113" s="1"/>
  <c r="E114"/>
  <c r="G114" s="1"/>
  <c r="I114" s="1"/>
  <c r="K114" s="1"/>
  <c r="M114" s="1"/>
  <c r="E110"/>
  <c r="G110" s="1"/>
  <c r="I110" s="1"/>
  <c r="K110" s="1"/>
  <c r="M110" s="1"/>
  <c r="E111"/>
  <c r="G111" s="1"/>
  <c r="I111" s="1"/>
  <c r="K111" s="1"/>
  <c r="M111" s="1"/>
  <c r="E108"/>
  <c r="G108" s="1"/>
  <c r="I108" s="1"/>
  <c r="K108" s="1"/>
  <c r="M108" s="1"/>
  <c r="E109"/>
  <c r="G109" s="1"/>
  <c r="I109" s="1"/>
  <c r="K109" s="1"/>
  <c r="M109" s="1"/>
  <c r="AA108"/>
  <c r="AC108" s="1"/>
  <c r="AE108" s="1"/>
  <c r="AG108" s="1"/>
  <c r="R108"/>
  <c r="T108" s="1"/>
  <c r="V108" s="1"/>
  <c r="X108" s="1"/>
  <c r="AA107"/>
  <c r="AC107" s="1"/>
  <c r="AE107" s="1"/>
  <c r="R107"/>
  <c r="T107" s="1"/>
  <c r="V107" s="1"/>
  <c r="X107" s="1"/>
  <c r="E107"/>
  <c r="G107" s="1"/>
  <c r="I107" s="1"/>
  <c r="AA82"/>
  <c r="AC82" s="1"/>
  <c r="AE82" s="1"/>
  <c r="AG82" s="1"/>
  <c r="R82"/>
  <c r="T82" s="1"/>
  <c r="V82" s="1"/>
  <c r="X82" s="1"/>
  <c r="E82"/>
  <c r="G82" s="1"/>
  <c r="I82" s="1"/>
  <c r="K82" s="1"/>
  <c r="M82" s="1"/>
  <c r="AA81"/>
  <c r="AC81" s="1"/>
  <c r="AE81" s="1"/>
  <c r="AG81" s="1"/>
  <c r="R81"/>
  <c r="T81" s="1"/>
  <c r="V81" s="1"/>
  <c r="X81" s="1"/>
  <c r="E81"/>
  <c r="G81" s="1"/>
  <c r="I81" s="1"/>
  <c r="K81" s="1"/>
  <c r="M81" s="1"/>
  <c r="R77"/>
  <c r="T77" s="1"/>
  <c r="V77" s="1"/>
  <c r="X77" s="1"/>
  <c r="AA77"/>
  <c r="AC77" s="1"/>
  <c r="AE77" s="1"/>
  <c r="AG77" s="1"/>
  <c r="E77"/>
  <c r="G77" s="1"/>
  <c r="I77" s="1"/>
  <c r="K77" s="1"/>
  <c r="M77" s="1"/>
  <c r="AA71"/>
  <c r="AC71" s="1"/>
  <c r="AE71" s="1"/>
  <c r="AG71" s="1"/>
  <c r="R71"/>
  <c r="T71" s="1"/>
  <c r="V71" s="1"/>
  <c r="X71" s="1"/>
  <c r="E71"/>
  <c r="G71" s="1"/>
  <c r="I71" s="1"/>
  <c r="K71" s="1"/>
  <c r="M71" s="1"/>
  <c r="E91"/>
  <c r="G91" s="1"/>
  <c r="I91" s="1"/>
  <c r="K91" s="1"/>
  <c r="M91" s="1"/>
  <c r="AA126"/>
  <c r="AC126" s="1"/>
  <c r="AE126" s="1"/>
  <c r="AG126" s="1"/>
  <c r="R126"/>
  <c r="T126" s="1"/>
  <c r="V126" s="1"/>
  <c r="X126" s="1"/>
  <c r="E126"/>
  <c r="G126" s="1"/>
  <c r="I126" s="1"/>
  <c r="K126" s="1"/>
  <c r="M126" s="1"/>
  <c r="AA128"/>
  <c r="AC128" s="1"/>
  <c r="AE128" s="1"/>
  <c r="AG128" s="1"/>
  <c r="R128"/>
  <c r="T128" s="1"/>
  <c r="V128" s="1"/>
  <c r="X128" s="1"/>
  <c r="E128"/>
  <c r="G128" s="1"/>
  <c r="I128" s="1"/>
  <c r="K128" s="1"/>
  <c r="M128" s="1"/>
  <c r="AA127"/>
  <c r="AC127" s="1"/>
  <c r="AE127" s="1"/>
  <c r="AG127" s="1"/>
  <c r="R127"/>
  <c r="T127" s="1"/>
  <c r="V127" s="1"/>
  <c r="X127" s="1"/>
  <c r="AA89"/>
  <c r="AC89" s="1"/>
  <c r="AE89" s="1"/>
  <c r="AG89" s="1"/>
  <c r="AA90"/>
  <c r="AC90" s="1"/>
  <c r="AE90" s="1"/>
  <c r="AG90" s="1"/>
  <c r="R89"/>
  <c r="T89" s="1"/>
  <c r="V89" s="1"/>
  <c r="X89" s="1"/>
  <c r="R90"/>
  <c r="T90" s="1"/>
  <c r="V90" s="1"/>
  <c r="X90" s="1"/>
  <c r="E89"/>
  <c r="G89" s="1"/>
  <c r="I89" s="1"/>
  <c r="K89" s="1"/>
  <c r="M89" s="1"/>
  <c r="E90"/>
  <c r="G90" s="1"/>
  <c r="I90" s="1"/>
  <c r="K90" s="1"/>
  <c r="M90" s="1"/>
  <c r="AA88"/>
  <c r="AC88" s="1"/>
  <c r="AE88" s="1"/>
  <c r="AG88" s="1"/>
  <c r="R88"/>
  <c r="T88" s="1"/>
  <c r="V88" s="1"/>
  <c r="X88" s="1"/>
  <c r="E88"/>
  <c r="G88" s="1"/>
  <c r="I88" s="1"/>
  <c r="K88" s="1"/>
  <c r="M88" s="1"/>
  <c r="AA83"/>
  <c r="AC83" s="1"/>
  <c r="AE83" s="1"/>
  <c r="AG83" s="1"/>
  <c r="AA84"/>
  <c r="AC84" s="1"/>
  <c r="AE84" s="1"/>
  <c r="AG84" s="1"/>
  <c r="AA85"/>
  <c r="AC85" s="1"/>
  <c r="AE85" s="1"/>
  <c r="AG85" s="1"/>
  <c r="AA86"/>
  <c r="AC86" s="1"/>
  <c r="AE86" s="1"/>
  <c r="AG86" s="1"/>
  <c r="AA87"/>
  <c r="AC87" s="1"/>
  <c r="AE87" s="1"/>
  <c r="AG87" s="1"/>
  <c r="R83"/>
  <c r="T83" s="1"/>
  <c r="V83" s="1"/>
  <c r="X83" s="1"/>
  <c r="R84"/>
  <c r="T84" s="1"/>
  <c r="V84" s="1"/>
  <c r="X84" s="1"/>
  <c r="R85"/>
  <c r="T85" s="1"/>
  <c r="V85" s="1"/>
  <c r="X85" s="1"/>
  <c r="R86"/>
  <c r="T86" s="1"/>
  <c r="V86" s="1"/>
  <c r="X86" s="1"/>
  <c r="R87"/>
  <c r="T87" s="1"/>
  <c r="V87" s="1"/>
  <c r="X87" s="1"/>
  <c r="E87"/>
  <c r="G87" s="1"/>
  <c r="I87" s="1"/>
  <c r="K87" s="1"/>
  <c r="M87" s="1"/>
  <c r="E86"/>
  <c r="G86" s="1"/>
  <c r="I86" s="1"/>
  <c r="K86" s="1"/>
  <c r="M86" s="1"/>
  <c r="E85"/>
  <c r="G85" s="1"/>
  <c r="I85" s="1"/>
  <c r="K85" s="1"/>
  <c r="M85" s="1"/>
  <c r="E84"/>
  <c r="G84" s="1"/>
  <c r="I84" s="1"/>
  <c r="K84" s="1"/>
  <c r="M84" s="1"/>
  <c r="E83"/>
  <c r="G83" s="1"/>
  <c r="I83" s="1"/>
  <c r="K83" s="1"/>
  <c r="M83" s="1"/>
  <c r="AA76"/>
  <c r="AC76" s="1"/>
  <c r="AE76" s="1"/>
  <c r="AG76" s="1"/>
  <c r="R76"/>
  <c r="T76" s="1"/>
  <c r="V76" s="1"/>
  <c r="X76" s="1"/>
  <c r="E76"/>
  <c r="G76" s="1"/>
  <c r="I76" s="1"/>
  <c r="K76" s="1"/>
  <c r="M76" s="1"/>
  <c r="E74"/>
  <c r="G74" s="1"/>
  <c r="I74" s="1"/>
  <c r="K74" s="1"/>
  <c r="M74" s="1"/>
  <c r="R74"/>
  <c r="T74" s="1"/>
  <c r="V74" s="1"/>
  <c r="X74" s="1"/>
  <c r="AA74"/>
  <c r="AC74" s="1"/>
  <c r="AE74" s="1"/>
  <c r="AG74" s="1"/>
  <c r="AA67"/>
  <c r="AC67" s="1"/>
  <c r="AE67" s="1"/>
  <c r="AG67" s="1"/>
  <c r="AA68"/>
  <c r="AC68" s="1"/>
  <c r="AE68" s="1"/>
  <c r="AG68" s="1"/>
  <c r="AA72"/>
  <c r="AC72" s="1"/>
  <c r="AE72" s="1"/>
  <c r="AG72" s="1"/>
  <c r="AA73"/>
  <c r="AC73" s="1"/>
  <c r="AE73" s="1"/>
  <c r="AG73" s="1"/>
  <c r="R67"/>
  <c r="T67" s="1"/>
  <c r="V67" s="1"/>
  <c r="X67" s="1"/>
  <c r="R68"/>
  <c r="T68" s="1"/>
  <c r="V68" s="1"/>
  <c r="X68" s="1"/>
  <c r="R72"/>
  <c r="T72" s="1"/>
  <c r="V72" s="1"/>
  <c r="X72" s="1"/>
  <c r="R73"/>
  <c r="T73" s="1"/>
  <c r="V73" s="1"/>
  <c r="E67"/>
  <c r="G67" s="1"/>
  <c r="I67" s="1"/>
  <c r="K67" s="1"/>
  <c r="M67" s="1"/>
  <c r="E68"/>
  <c r="G68" s="1"/>
  <c r="I68" s="1"/>
  <c r="K68" s="1"/>
  <c r="M68" s="1"/>
  <c r="E72"/>
  <c r="G72" s="1"/>
  <c r="I72" s="1"/>
  <c r="K72" s="1"/>
  <c r="M72" s="1"/>
  <c r="E73"/>
  <c r="G73" s="1"/>
  <c r="I73" s="1"/>
  <c r="K73" s="1"/>
  <c r="M73" s="1"/>
  <c r="AA66"/>
  <c r="AC66" s="1"/>
  <c r="AE66" s="1"/>
  <c r="AG66" s="1"/>
  <c r="AA65"/>
  <c r="AC65" s="1"/>
  <c r="AE65" s="1"/>
  <c r="R66"/>
  <c r="T66" s="1"/>
  <c r="V66" s="1"/>
  <c r="X66" s="1"/>
  <c r="R65"/>
  <c r="T65" s="1"/>
  <c r="V65" s="1"/>
  <c r="X65" s="1"/>
  <c r="E66"/>
  <c r="G66" s="1"/>
  <c r="I66" s="1"/>
  <c r="K66" s="1"/>
  <c r="M66" s="1"/>
  <c r="E65"/>
  <c r="Z60"/>
  <c r="Q60"/>
  <c r="AA61"/>
  <c r="AA60" s="1"/>
  <c r="R61"/>
  <c r="R60" s="1"/>
  <c r="D60"/>
  <c r="C60"/>
  <c r="E61"/>
  <c r="E60" s="1"/>
  <c r="K26" i="13" l="1"/>
  <c r="M27"/>
  <c r="X10"/>
  <c r="AG26"/>
  <c r="X94"/>
  <c r="AG94"/>
  <c r="K107" i="12"/>
  <c r="M107" s="1"/>
  <c r="I106"/>
  <c r="AG107"/>
  <c r="AG106" s="1"/>
  <c r="AE106"/>
  <c r="K106"/>
  <c r="M121"/>
  <c r="M106" s="1"/>
  <c r="G34"/>
  <c r="I35"/>
  <c r="K39"/>
  <c r="I38"/>
  <c r="K44"/>
  <c r="G51"/>
  <c r="I52"/>
  <c r="T34"/>
  <c r="V35"/>
  <c r="X44"/>
  <c r="X43" s="1"/>
  <c r="V43"/>
  <c r="AC34"/>
  <c r="AE35"/>
  <c r="AG44"/>
  <c r="AG55"/>
  <c r="AG54" s="1"/>
  <c r="AE54"/>
  <c r="I124"/>
  <c r="AG124"/>
  <c r="AG65"/>
  <c r="X73"/>
  <c r="V106"/>
  <c r="X113"/>
  <c r="G142"/>
  <c r="I143"/>
  <c r="G36"/>
  <c r="I37"/>
  <c r="K55"/>
  <c r="I54"/>
  <c r="X39"/>
  <c r="X55"/>
  <c r="X54" s="1"/>
  <c r="V54"/>
  <c r="AC36"/>
  <c r="AE37"/>
  <c r="AG39"/>
  <c r="AG38" s="1"/>
  <c r="AE38"/>
  <c r="X124"/>
  <c r="X123" s="1"/>
  <c r="V123"/>
  <c r="X106"/>
  <c r="AE26" i="13"/>
  <c r="AE94"/>
  <c r="I15"/>
  <c r="K16"/>
  <c r="AE15"/>
  <c r="AE32"/>
  <c r="I95"/>
  <c r="G94"/>
  <c r="T6"/>
  <c r="V7"/>
  <c r="G8"/>
  <c r="I9"/>
  <c r="V10"/>
  <c r="I26"/>
  <c r="V94"/>
  <c r="G23"/>
  <c r="I24"/>
  <c r="G32"/>
  <c r="I33"/>
  <c r="AC32"/>
  <c r="E64" i="12"/>
  <c r="G106"/>
  <c r="AC106"/>
  <c r="G38"/>
  <c r="Z33"/>
  <c r="AB33"/>
  <c r="D59"/>
  <c r="D58" s="1"/>
  <c r="Q33"/>
  <c r="R38"/>
  <c r="T43"/>
  <c r="AC38"/>
  <c r="Q5" i="13"/>
  <c r="E32"/>
  <c r="D5"/>
  <c r="E8"/>
  <c r="R10"/>
  <c r="AA32"/>
  <c r="E35"/>
  <c r="S5"/>
  <c r="E23"/>
  <c r="AA26"/>
  <c r="C5"/>
  <c r="P31"/>
  <c r="P30" s="1"/>
  <c r="E78"/>
  <c r="AA78"/>
  <c r="R78"/>
  <c r="F31"/>
  <c r="F30" s="1"/>
  <c r="AB31"/>
  <c r="AB30" s="1"/>
  <c r="AA15"/>
  <c r="R15"/>
  <c r="E21"/>
  <c r="G21" s="1"/>
  <c r="I21" s="1"/>
  <c r="K21" s="1"/>
  <c r="M21" s="1"/>
  <c r="O21" s="1"/>
  <c r="R26"/>
  <c r="T10"/>
  <c r="G15"/>
  <c r="AC15"/>
  <c r="AC26"/>
  <c r="Z5"/>
  <c r="E10"/>
  <c r="AA10"/>
  <c r="E15"/>
  <c r="E18"/>
  <c r="D31"/>
  <c r="D30" s="1"/>
  <c r="R63"/>
  <c r="T63" s="1"/>
  <c r="V63" s="1"/>
  <c r="X63" s="1"/>
  <c r="AA63"/>
  <c r="AC63" s="1"/>
  <c r="AE63" s="1"/>
  <c r="AG63" s="1"/>
  <c r="R94"/>
  <c r="E94"/>
  <c r="E31" s="1"/>
  <c r="E30" s="1"/>
  <c r="Z31"/>
  <c r="Z30" s="1"/>
  <c r="G7"/>
  <c r="G11"/>
  <c r="G19"/>
  <c r="I19" s="1"/>
  <c r="G36"/>
  <c r="G35" s="1"/>
  <c r="G79"/>
  <c r="G114"/>
  <c r="T16"/>
  <c r="T27"/>
  <c r="AC9"/>
  <c r="AE9" s="1"/>
  <c r="AG9" s="1"/>
  <c r="AG8" s="1"/>
  <c r="AC11"/>
  <c r="AE11" s="1"/>
  <c r="AG11" s="1"/>
  <c r="AG10" s="1"/>
  <c r="AB5"/>
  <c r="AB117" s="1"/>
  <c r="AC79"/>
  <c r="AE79" s="1"/>
  <c r="AG79" s="1"/>
  <c r="AG78" s="1"/>
  <c r="G26"/>
  <c r="Y31"/>
  <c r="Y30" s="1"/>
  <c r="T33"/>
  <c r="T80"/>
  <c r="AC7"/>
  <c r="AE7" s="1"/>
  <c r="AG7" s="1"/>
  <c r="AG6" s="1"/>
  <c r="AC36"/>
  <c r="AE36" s="1"/>
  <c r="AG36" s="1"/>
  <c r="F33" i="12"/>
  <c r="AA43"/>
  <c r="AA94" i="13"/>
  <c r="F5"/>
  <c r="E26"/>
  <c r="AB59" i="12"/>
  <c r="AB58" s="1"/>
  <c r="C31" i="13"/>
  <c r="AC94"/>
  <c r="T94"/>
  <c r="S59" i="12"/>
  <c r="S58" s="1"/>
  <c r="E43"/>
  <c r="D33"/>
  <c r="D146" s="1"/>
  <c r="E51"/>
  <c r="F59"/>
  <c r="T123"/>
  <c r="T106"/>
  <c r="G54"/>
  <c r="T54"/>
  <c r="AC54"/>
  <c r="R106"/>
  <c r="E106"/>
  <c r="E36"/>
  <c r="R43"/>
  <c r="R54"/>
  <c r="AA123"/>
  <c r="R123"/>
  <c r="G45"/>
  <c r="G61"/>
  <c r="G65"/>
  <c r="S33"/>
  <c r="T40"/>
  <c r="T61"/>
  <c r="AC45"/>
  <c r="AC61"/>
  <c r="Z59"/>
  <c r="Z58" s="1"/>
  <c r="Z146" s="1"/>
  <c r="AA106"/>
  <c r="E38"/>
  <c r="E54"/>
  <c r="E34"/>
  <c r="AA54"/>
  <c r="AC125"/>
  <c r="Q31" i="13"/>
  <c r="Q30" s="1"/>
  <c r="Q59" i="12"/>
  <c r="AJ18" i="13"/>
  <c r="R19"/>
  <c r="T19" s="1"/>
  <c r="V19" s="1"/>
  <c r="X19" s="1"/>
  <c r="Y18"/>
  <c r="Y5" s="1"/>
  <c r="AA19"/>
  <c r="P21"/>
  <c r="AA38" i="12"/>
  <c r="C142"/>
  <c r="Y106"/>
  <c r="P106"/>
  <c r="C106"/>
  <c r="Y91"/>
  <c r="P91"/>
  <c r="P64" s="1"/>
  <c r="C64"/>
  <c r="Y60"/>
  <c r="P60"/>
  <c r="Y54"/>
  <c r="P54"/>
  <c r="C54"/>
  <c r="Y51"/>
  <c r="P51"/>
  <c r="C51"/>
  <c r="C49"/>
  <c r="P47"/>
  <c r="C47"/>
  <c r="Y43"/>
  <c r="P43"/>
  <c r="C43"/>
  <c r="Y38"/>
  <c r="P38"/>
  <c r="C38"/>
  <c r="Y36"/>
  <c r="P36"/>
  <c r="R36" s="1"/>
  <c r="T36" s="1"/>
  <c r="V36" s="1"/>
  <c r="X36" s="1"/>
  <c r="C36"/>
  <c r="Y34"/>
  <c r="P34"/>
  <c r="C34"/>
  <c r="V6" i="13" l="1"/>
  <c r="X7"/>
  <c r="X6" s="1"/>
  <c r="K15"/>
  <c r="M16"/>
  <c r="M26"/>
  <c r="O27"/>
  <c r="O26" s="1"/>
  <c r="AG35"/>
  <c r="AG31" s="1"/>
  <c r="AG30" s="1"/>
  <c r="AC60" i="12"/>
  <c r="AE61"/>
  <c r="T60"/>
  <c r="V61"/>
  <c r="G60"/>
  <c r="I61"/>
  <c r="K54"/>
  <c r="M55"/>
  <c r="M54" s="1"/>
  <c r="M44"/>
  <c r="M39"/>
  <c r="M38" s="1"/>
  <c r="K38"/>
  <c r="AC123"/>
  <c r="AE125"/>
  <c r="AC43"/>
  <c r="AE45"/>
  <c r="T38"/>
  <c r="V40"/>
  <c r="G64"/>
  <c r="I65"/>
  <c r="G43"/>
  <c r="I45"/>
  <c r="AE36"/>
  <c r="AG37"/>
  <c r="AG36" s="1"/>
  <c r="I36"/>
  <c r="K37"/>
  <c r="I142"/>
  <c r="K143"/>
  <c r="K124"/>
  <c r="AG35"/>
  <c r="AG34" s="1"/>
  <c r="AE34"/>
  <c r="V34"/>
  <c r="X35"/>
  <c r="X34" s="1"/>
  <c r="K52"/>
  <c r="I51"/>
  <c r="I34"/>
  <c r="K35"/>
  <c r="Q117" i="13"/>
  <c r="AE8"/>
  <c r="AE35"/>
  <c r="AE78"/>
  <c r="AE10"/>
  <c r="I32"/>
  <c r="K33"/>
  <c r="I23"/>
  <c r="K24"/>
  <c r="I94"/>
  <c r="K95"/>
  <c r="AE6"/>
  <c r="I18"/>
  <c r="K19"/>
  <c r="I8"/>
  <c r="K9"/>
  <c r="F117"/>
  <c r="AC6"/>
  <c r="T32"/>
  <c r="V33"/>
  <c r="T78"/>
  <c r="V80"/>
  <c r="AC78"/>
  <c r="AC10"/>
  <c r="T26"/>
  <c r="V27"/>
  <c r="G113"/>
  <c r="I114"/>
  <c r="I36"/>
  <c r="G10"/>
  <c r="I11"/>
  <c r="AC8"/>
  <c r="T15"/>
  <c r="V16"/>
  <c r="G78"/>
  <c r="G31" s="1"/>
  <c r="I79"/>
  <c r="G6"/>
  <c r="I7"/>
  <c r="D117"/>
  <c r="AC35"/>
  <c r="AB146" i="12"/>
  <c r="Q58"/>
  <c r="Q146" s="1"/>
  <c r="F58"/>
  <c r="F146" s="1"/>
  <c r="E5" i="13"/>
  <c r="Z117"/>
  <c r="Y117"/>
  <c r="G18"/>
  <c r="C30"/>
  <c r="C117" s="1"/>
  <c r="AA35"/>
  <c r="AA31" s="1"/>
  <c r="AA30" s="1"/>
  <c r="R35"/>
  <c r="R31" s="1"/>
  <c r="R30" s="1"/>
  <c r="AA18"/>
  <c r="AA5" s="1"/>
  <c r="AC19"/>
  <c r="AE19" s="1"/>
  <c r="AG19" s="1"/>
  <c r="AG18" s="1"/>
  <c r="AG5" s="1"/>
  <c r="AG117" s="1"/>
  <c r="AA91" i="12"/>
  <c r="AA64" s="1"/>
  <c r="AA59" s="1"/>
  <c r="AA58" s="1"/>
  <c r="Y64"/>
  <c r="Y59" s="1"/>
  <c r="Y58" s="1"/>
  <c r="S146"/>
  <c r="Y47"/>
  <c r="AA47" s="1"/>
  <c r="R47"/>
  <c r="T47" s="1"/>
  <c r="V47" s="1"/>
  <c r="C46"/>
  <c r="C33" s="1"/>
  <c r="E47"/>
  <c r="P49"/>
  <c r="R49" s="1"/>
  <c r="E49"/>
  <c r="G49" s="1"/>
  <c r="I49" s="1"/>
  <c r="K49" s="1"/>
  <c r="M49" s="1"/>
  <c r="E117" i="13"/>
  <c r="R21"/>
  <c r="P18"/>
  <c r="P5" s="1"/>
  <c r="P117" s="1"/>
  <c r="R91" i="12"/>
  <c r="R64" s="1"/>
  <c r="P59"/>
  <c r="P58" s="1"/>
  <c r="Y49"/>
  <c r="M95" i="13" l="1"/>
  <c r="K94"/>
  <c r="K23"/>
  <c r="M24"/>
  <c r="K32"/>
  <c r="M33"/>
  <c r="O16"/>
  <c r="O15" s="1"/>
  <c r="M15"/>
  <c r="V15"/>
  <c r="X16"/>
  <c r="X15" s="1"/>
  <c r="V26"/>
  <c r="X27"/>
  <c r="X26" s="1"/>
  <c r="V78"/>
  <c r="X80"/>
  <c r="X78" s="1"/>
  <c r="V32"/>
  <c r="X33"/>
  <c r="X32" s="1"/>
  <c r="K8"/>
  <c r="M9"/>
  <c r="K18"/>
  <c r="M19"/>
  <c r="X47" i="12"/>
  <c r="K34"/>
  <c r="M35"/>
  <c r="M34" s="1"/>
  <c r="M143"/>
  <c r="M142" s="1"/>
  <c r="K142"/>
  <c r="K36"/>
  <c r="M37"/>
  <c r="M36" s="1"/>
  <c r="K45"/>
  <c r="I43"/>
  <c r="K65"/>
  <c r="I64"/>
  <c r="X40"/>
  <c r="X38" s="1"/>
  <c r="V38"/>
  <c r="AG45"/>
  <c r="AG43" s="1"/>
  <c r="AE43"/>
  <c r="AG125"/>
  <c r="AG123" s="1"/>
  <c r="AE123"/>
  <c r="M52"/>
  <c r="M51" s="1"/>
  <c r="K51"/>
  <c r="M124"/>
  <c r="K61"/>
  <c r="I60"/>
  <c r="V60"/>
  <c r="X61"/>
  <c r="X60" s="1"/>
  <c r="AG61"/>
  <c r="AG60" s="1"/>
  <c r="AE60"/>
  <c r="I35" i="13"/>
  <c r="K36"/>
  <c r="AE18"/>
  <c r="I6"/>
  <c r="K7"/>
  <c r="I78"/>
  <c r="K79"/>
  <c r="I113"/>
  <c r="K114"/>
  <c r="AC31"/>
  <c r="AC30" s="1"/>
  <c r="AE5"/>
  <c r="AE31"/>
  <c r="AE30" s="1"/>
  <c r="I10"/>
  <c r="K11"/>
  <c r="G30"/>
  <c r="G117" s="1"/>
  <c r="G5"/>
  <c r="I5"/>
  <c r="AC18"/>
  <c r="AC5" s="1"/>
  <c r="AC117" s="1"/>
  <c r="AC91" i="12"/>
  <c r="AA117" i="13"/>
  <c r="R18"/>
  <c r="R5" s="1"/>
  <c r="R117" s="1"/>
  <c r="T21"/>
  <c r="Y46" i="12"/>
  <c r="Y33" s="1"/>
  <c r="Y146" s="1"/>
  <c r="AA49"/>
  <c r="AC49" s="1"/>
  <c r="AE49" s="1"/>
  <c r="AG49" s="1"/>
  <c r="R46"/>
  <c r="R33" s="1"/>
  <c r="T49"/>
  <c r="V49" s="1"/>
  <c r="X49" s="1"/>
  <c r="AC47"/>
  <c r="AE47" s="1"/>
  <c r="AA46"/>
  <c r="AA33" s="1"/>
  <c r="AA146" s="1"/>
  <c r="R59"/>
  <c r="T91"/>
  <c r="V91" s="1"/>
  <c r="G47"/>
  <c r="E46"/>
  <c r="E33" s="1"/>
  <c r="P46"/>
  <c r="P33" s="1"/>
  <c r="P146" s="1"/>
  <c r="T46"/>
  <c r="T33" s="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0" i="13" l="1"/>
  <c r="M11"/>
  <c r="K35"/>
  <c r="M36"/>
  <c r="O19"/>
  <c r="O18" s="1"/>
  <c r="M18"/>
  <c r="M8"/>
  <c r="O9"/>
  <c r="O8" s="1"/>
  <c r="O33"/>
  <c r="O32" s="1"/>
  <c r="M32"/>
  <c r="O24"/>
  <c r="O23" s="1"/>
  <c r="M23"/>
  <c r="I31"/>
  <c r="I30" s="1"/>
  <c r="K113"/>
  <c r="M114"/>
  <c r="K78"/>
  <c r="M79"/>
  <c r="K6"/>
  <c r="M7"/>
  <c r="O95"/>
  <c r="O94" s="1"/>
  <c r="M94"/>
  <c r="G46" i="12"/>
  <c r="G33" s="1"/>
  <c r="I47"/>
  <c r="AG47"/>
  <c r="AG46" s="1"/>
  <c r="AG33" s="1"/>
  <c r="AE46"/>
  <c r="AE33" s="1"/>
  <c r="AC64"/>
  <c r="AC59" s="1"/>
  <c r="AC58" s="1"/>
  <c r="AE91"/>
  <c r="M65"/>
  <c r="M64" s="1"/>
  <c r="K64"/>
  <c r="M45"/>
  <c r="M43" s="1"/>
  <c r="K43"/>
  <c r="V46"/>
  <c r="V33" s="1"/>
  <c r="X91"/>
  <c r="X64" s="1"/>
  <c r="X59" s="1"/>
  <c r="X58" s="1"/>
  <c r="X146" s="1"/>
  <c r="V64"/>
  <c r="M61"/>
  <c r="M60" s="1"/>
  <c r="K60"/>
  <c r="V59"/>
  <c r="V58" s="1"/>
  <c r="X46"/>
  <c r="X33" s="1"/>
  <c r="AE117" i="13"/>
  <c r="K5"/>
  <c r="I117"/>
  <c r="T18"/>
  <c r="T5" s="1"/>
  <c r="V21"/>
  <c r="R58" i="12"/>
  <c r="R146" s="1"/>
  <c r="AC46"/>
  <c r="AC33" s="1"/>
  <c r="AC146" s="1"/>
  <c r="T64"/>
  <c r="T59" s="1"/>
  <c r="T58" s="1"/>
  <c r="T146" s="1"/>
  <c r="K31" i="7"/>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O36" i="13" l="1"/>
  <c r="O35" s="1"/>
  <c r="M35"/>
  <c r="O11"/>
  <c r="O10" s="1"/>
  <c r="M10"/>
  <c r="V18"/>
  <c r="V5" s="1"/>
  <c r="X21"/>
  <c r="X18" s="1"/>
  <c r="X5" s="1"/>
  <c r="M6"/>
  <c r="M5" s="1"/>
  <c r="O7"/>
  <c r="O6" s="1"/>
  <c r="O5" s="1"/>
  <c r="O79"/>
  <c r="O78" s="1"/>
  <c r="M78"/>
  <c r="M113"/>
  <c r="O114"/>
  <c r="O113" s="1"/>
  <c r="K31"/>
  <c r="K30" s="1"/>
  <c r="K117" s="1"/>
  <c r="AG91" i="12"/>
  <c r="AG64" s="1"/>
  <c r="AG59" s="1"/>
  <c r="AG58" s="1"/>
  <c r="AG146" s="1"/>
  <c r="AE64"/>
  <c r="AE59" s="1"/>
  <c r="AE58" s="1"/>
  <c r="AE146" s="1"/>
  <c r="K47"/>
  <c r="I46"/>
  <c r="I33" s="1"/>
  <c r="V146"/>
  <c r="H70" i="7"/>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O31" i="13" l="1"/>
  <c r="M31"/>
  <c r="M30" s="1"/>
  <c r="M117" s="1"/>
  <c r="M47" i="12"/>
  <c r="M46" s="1"/>
  <c r="M33" s="1"/>
  <c r="K46"/>
  <c r="K33" s="1"/>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O30" i="13" l="1"/>
  <c r="G76" i="5"/>
  <c r="H76"/>
  <c r="G169"/>
  <c r="F169"/>
  <c r="F79"/>
  <c r="K16"/>
  <c r="J16"/>
  <c r="K36"/>
  <c r="I52"/>
  <c r="I16"/>
  <c r="J26"/>
  <c r="K31"/>
  <c r="J47"/>
  <c r="K52"/>
  <c r="I26"/>
  <c r="J31"/>
  <c r="I31"/>
  <c r="J52"/>
  <c r="I47"/>
  <c r="I40"/>
  <c r="J62"/>
  <c r="K26"/>
  <c r="I36"/>
  <c r="K40"/>
  <c r="J40"/>
  <c r="K47"/>
  <c r="J36"/>
  <c r="J71"/>
  <c r="G145"/>
  <c r="H145"/>
  <c r="I62"/>
  <c r="K62"/>
  <c r="G14"/>
  <c r="F14"/>
  <c r="H14"/>
  <c r="D14"/>
  <c r="E14"/>
  <c r="C14"/>
  <c r="O117" i="13" l="1"/>
  <c r="K14" i="5"/>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C59" i="12"/>
  <c r="E127"/>
  <c r="C58" l="1"/>
  <c r="C146" s="1"/>
  <c r="G127"/>
  <c r="E123"/>
  <c r="E59" s="1"/>
  <c r="T36" i="13"/>
  <c r="S31"/>
  <c r="I127" i="12" l="1"/>
  <c r="G123"/>
  <c r="G59" s="1"/>
  <c r="G58" s="1"/>
  <c r="G146" s="1"/>
  <c r="T35" i="13"/>
  <c r="V36"/>
  <c r="E58" i="12"/>
  <c r="E146" s="1"/>
  <c r="S30" i="13"/>
  <c r="S117" s="1"/>
  <c r="T31"/>
  <c r="V35" l="1"/>
  <c r="X36"/>
  <c r="X35" s="1"/>
  <c r="K127" i="12"/>
  <c r="I123"/>
  <c r="I59" s="1"/>
  <c r="I58" s="1"/>
  <c r="I146" s="1"/>
  <c r="T30" i="13"/>
  <c r="T117" s="1"/>
  <c r="V31"/>
  <c r="V30" l="1"/>
  <c r="V117" s="1"/>
  <c r="X31"/>
  <c r="X30" s="1"/>
  <c r="X117" s="1"/>
  <c r="M127" i="12"/>
  <c r="M123" s="1"/>
  <c r="M59" s="1"/>
  <c r="M58" s="1"/>
  <c r="M146" s="1"/>
  <c r="K123"/>
  <c r="K59" s="1"/>
  <c r="K58" s="1"/>
  <c r="K146" s="1"/>
</calcChain>
</file>

<file path=xl/sharedStrings.xml><?xml version="1.0" encoding="utf-8"?>
<sst xmlns="http://schemas.openxmlformats.org/spreadsheetml/2006/main" count="1230" uniqueCount="473">
  <si>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</si>
  <si>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</si>
  <si>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</si>
  <si>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</si>
  <si>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</si>
  <si>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</si>
  <si>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</si>
  <si>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</si>
  <si>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</si>
  <si>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</si>
  <si>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</si>
  <si>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</si>
  <si>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</si>
  <si>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</si>
  <si>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</si>
  <si>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</si>
  <si>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</si>
  <si>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</si>
  <si>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</si>
  <si>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</si>
  <si>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</si>
  <si>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</si>
  <si>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</si>
  <si>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</si>
  <si>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</si>
  <si>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</si>
  <si>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</si>
  <si>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</si>
  <si>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</si>
  <si>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</si>
  <si>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</si>
  <si>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</si>
  <si>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</si>
  <si>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</si>
  <si>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</si>
  <si>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</si>
  <si>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</si>
  <si>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</si>
  <si>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</si>
  <si>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</si>
  <si>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</si>
  <si>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</si>
  <si>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</si>
  <si>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</si>
  <si>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</si>
  <si>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</si>
  <si>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</si>
  <si>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</si>
  <si>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</si>
  <si>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</si>
  <si>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</si>
  <si>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</si>
  <si>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</si>
  <si>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</si>
  <si>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</si>
  <si>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</si>
  <si>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</si>
  <si>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</si>
  <si>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</si>
  <si>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</si>
  <si>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</si>
  <si>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</si>
  <si>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</si>
  <si>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</si>
  <si>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</si>
  <si>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</si>
  <si>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</si>
  <si>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</si>
  <si>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</si>
  <si>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</si>
  <si>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</si>
  <si>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</si>
  <si>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</si>
  <si>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</si>
  <si>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</si>
  <si>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</si>
  <si>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</si>
  <si>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</si>
  <si>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</si>
  <si>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</si>
  <si>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</si>
  <si>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</si>
  <si>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</si>
  <si>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</si>
  <si>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</si>
  <si>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</si>
  <si>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</si>
  <si>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</si>
  <si>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</si>
  <si>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</si>
  <si>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</si>
  <si>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</si>
  <si>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</si>
  <si>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</si>
  <si>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</si>
  <si>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</si>
  <si>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</si>
  <si>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</si>
  <si>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</si>
  <si>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</si>
  <si>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</si>
  <si>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</si>
  <si>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</si>
  <si>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</si>
  <si>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</si>
  <si>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</si>
  <si>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</si>
  <si>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</si>
  <si>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</si>
  <si>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</si>
  <si>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</si>
  <si>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</si>
  <si>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</si>
  <si>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</si>
  <si>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</si>
  <si>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</si>
  <si>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</si>
  <si>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</si>
  <si>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</si>
  <si>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</si>
  <si>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</si>
  <si>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</si>
  <si>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</si>
  <si>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</si>
  <si>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</si>
  <si>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</si>
  <si>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</si>
  <si>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</si>
  <si>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</si>
  <si>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</si>
  <si>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</si>
  <si>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</si>
  <si>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</si>
  <si>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</si>
  <si>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</si>
  <si>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</si>
  <si>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</si>
  <si>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</si>
  <si>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</si>
  <si>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</si>
  <si>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</si>
  <si>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</si>
  <si>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</si>
  <si>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</si>
  <si>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</si>
  <si>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</si>
  <si>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</si>
  <si>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</si>
  <si>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</si>
  <si>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</si>
  <si>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</si>
  <si>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</si>
  <si>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</si>
  <si>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</si>
  <si>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</si>
  <si>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</si>
  <si>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</si>
  <si>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</si>
  <si>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</si>
  <si>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</si>
  <si>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</si>
  <si>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</si>
  <si>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</si>
  <si>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</si>
  <si>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</si>
  <si>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</si>
  <si>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</si>
  <si>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</si>
  <si>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</si>
  <si>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</si>
  <si>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</si>
  <si>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</si>
  <si>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</si>
  <si>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</si>
  <si>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</si>
  <si>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</si>
  <si>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</si>
  <si>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</si>
  <si>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</si>
  <si>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</si>
  <si>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</si>
  <si>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</si>
  <si>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</si>
  <si>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</si>
  <si>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</si>
  <si>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</si>
  <si>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</si>
  <si>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</si>
  <si>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</si>
  <si>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</si>
  <si>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</si>
  <si>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</si>
  <si>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</si>
  <si>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</si>
  <si>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</si>
  <si>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</si>
  <si>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</si>
  <si>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</si>
  <si>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</si>
  <si>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</si>
  <si>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</si>
  <si>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</si>
  <si>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</si>
  <si>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</si>
  <si>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</si>
  <si>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</si>
  <si>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</si>
  <si>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</si>
  <si>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</si>
  <si>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</si>
  <si>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</si>
  <si>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</si>
  <si>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</si>
  <si>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</si>
  <si>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</si>
  <si>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</si>
  <si>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</si>
  <si>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</si>
  <si>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</si>
  <si>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</si>
  <si>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</si>
  <si>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</si>
  <si>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</si>
  <si>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</si>
  <si>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</si>
  <si>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</si>
  <si>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</si>
  <si>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</si>
  <si>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</si>
  <si>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</si>
  <si>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</si>
  <si>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</si>
  <si>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</si>
  <si>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</si>
  <si>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</si>
  <si>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</si>
  <si>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</si>
  <si>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</si>
  <si>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</si>
  <si>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</si>
  <si>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</si>
  <si>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</si>
  <si>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</si>
  <si>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</si>
  <si>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</si>
  <si>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</si>
  <si>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</si>
  <si>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</si>
  <si>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</si>
  <si>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</si>
  <si>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</si>
  <si>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</si>
  <si>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</si>
  <si>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</si>
  <si>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</si>
  <si>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</si>
  <si>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</si>
  <si>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</si>
  <si>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</si>
  <si>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</si>
  <si>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</si>
  <si>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</si>
  <si>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</si>
  <si>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</si>
  <si>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</si>
  <si>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</si>
  <si>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</si>
  <si>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</si>
  <si>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</si>
  <si>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</si>
  <si>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</si>
  <si>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</si>
  <si>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</si>
  <si>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</si>
  <si>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</si>
  <si>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</si>
  <si>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</si>
  <si>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</si>
  <si>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</si>
  <si>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</si>
  <si>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</si>
  <si>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</si>
  <si>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</si>
  <si>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</si>
  <si>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</si>
  <si>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</si>
  <si>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</si>
  <si>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</si>
  <si>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</si>
  <si>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</si>
  <si>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</si>
  <si>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</si>
  <si>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</si>
  <si>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</si>
  <si>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</si>
  <si>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</si>
  <si>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</si>
  <si>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</si>
  <si>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</si>
  <si>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</si>
  <si>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</si>
  <si>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</si>
  <si>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</si>
  <si>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</si>
  <si>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</si>
  <si>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</si>
  <si>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</si>
  <si>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</si>
  <si>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</si>
  <si>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</si>
  <si>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</si>
  <si>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</si>
  <si>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</si>
  <si>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</si>
  <si>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</si>
  <si>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</si>
  <si>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</si>
  <si>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</si>
  <si>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</si>
  <si>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</si>
  <si>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</si>
  <si>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</si>
  <si>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</si>
  <si>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</si>
  <si>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</si>
  <si>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</si>
  <si>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</si>
  <si>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</si>
  <si>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</si>
  <si>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</si>
  <si>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</si>
  <si>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</si>
  <si>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</si>
  <si>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</si>
  <si>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</si>
  <si>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</si>
  <si>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</si>
  <si>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</si>
  <si>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</si>
  <si>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</si>
  <si>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</si>
  <si>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</si>
  <si>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</si>
  <si>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</si>
  <si>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</si>
  <si>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</si>
  <si>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</si>
  <si>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</si>
  <si>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</si>
  <si>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</si>
  <si>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</si>
  <si>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</si>
  <si>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</si>
  <si>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</si>
  <si>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</si>
  <si>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</si>
  <si>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</si>
  <si>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</si>
  <si>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</si>
  <si>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</si>
  <si>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</si>
  <si>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</si>
  <si>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</si>
  <si>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</si>
  <si>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</si>
  <si>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</si>
  <si>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</si>
  <si>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</si>
  <si>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</si>
  <si>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</si>
  <si>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</si>
  <si>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</si>
  <si>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</si>
  <si>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</si>
  <si>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</si>
  <si>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</si>
  <si>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</si>
  <si>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</si>
  <si>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</si>
  <si>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</si>
  <si>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</si>
  <si>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</si>
  <si>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</si>
  <si>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</si>
  <si>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</si>
  <si>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</si>
  <si>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</si>
  <si>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</si>
  <si>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</si>
  <si>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</si>
  <si>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</si>
  <si>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</si>
  <si>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</si>
  <si>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</si>
  <si>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</si>
  <si>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</si>
  <si>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</si>
  <si>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</si>
  <si>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изменения</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</si>
  <si>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</si>
  <si>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</si>
  <si>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</si>
  <si>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</si>
  <si>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</si>
  <si>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</si>
  <si>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</si>
  <si>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</si>
  <si>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</si>
  <si>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</si>
  <si>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</si>
  <si>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</si>
  <si>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</si>
  <si>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</si>
  <si>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</si>
  <si>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</si>
  <si>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</si>
  <si>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</si>
  <si>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</si>
  <si>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</si>
  <si>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</si>
  <si>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</si>
  <si>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</si>
  <si>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</si>
  <si>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</si>
  <si>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</si>
  <si>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</si>
  <si>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</si>
  <si>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</si>
  <si>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</si>
  <si>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</si>
  <si>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</si>
  <si>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</si>
  <si>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</si>
  <si>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</si>
  <si>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</si>
  <si>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</si>
  <si>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</si>
  <si>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</si>
  <si>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</si>
  <si>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</si>
  <si>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</si>
  <si>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</si>
  <si>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</si>
  <si>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</si>
  <si>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 xml:space="preserve">Иные межбюджетные трансферты из резервного фонда Правительства АО для МБУК "УМЦРБ" </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</si>
  <si>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</si>
  <si>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</si>
  <si>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</si>
  <si>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</si>
  <si>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</si>
  <si>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Иные межбюджетные трансферты бюджету МО на обеспечение проведения выборов в представительные органы вновь образованных МО АО</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</si>
  <si>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</si>
  <si>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проведение муниципальных молодежных форумов</t>
  </si>
  <si>
    <t>2 02 25511 05 0000 150</t>
  </si>
  <si>
    <t>Субсидии бюджету МО на проведение комплексных кадастровых работ</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</si>
  <si>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</si>
  <si>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 xml:space="preserve">Иные межбюджетные трансферты бюджету МО из резервного фонда Правительства АО для МБУК "УМЦРБ" </t>
  </si>
  <si>
    <t>Иные межбюджетные трансферты бюджету МО из резервного фонда Правительства АО для РУО (Едемская ОСОШ)</t>
  </si>
  <si>
    <t>Иные межбюджетные трансферты бюджету МО из резервного фонда Правительства АО для УСИИ (ремонт котельной п.Илеза)</t>
  </si>
  <si>
    <t>Иные межбюджетные трансферты бюджету МО из резервного фонда Правительства АО для РУО (ОСОШ №2)</t>
  </si>
  <si>
    <t>Иные межбюджетные трансферты бюджету МО из резервного фонда Правительства АО для РУО (ОСОШ №1)</t>
  </si>
  <si>
    <t>Иные межбюджетные трансферты бюджету МО из резервного фонда Правительства АО для УК</t>
  </si>
  <si>
    <t xml:space="preserve">Иные межбюджетные трансферты бюджету МО из резервного фонда Правительства АО для УСИИ </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</si>
  <si>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</si>
  <si>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</si>
  <si>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Субсидии бюджету МО на государственную поддержку отрасли культуры за счет средств резервного фонда Правительства РФ (книжные фонды)</t>
  </si>
  <si>
    <t xml:space="preserve">Приложение № 2 </t>
  </si>
  <si>
    <t>Собрания депутатов № 413 от 26 ноября 2021 года</t>
  </si>
  <si>
    <t>Собрания депутатов № 394 от 22 октября 2021 года</t>
  </si>
  <si>
    <t>Собрания депутатов № 379 от 24 сентября 2021 года</t>
  </si>
  <si>
    <t>Собрания депутатов № 348 от 25 июня 2021 года</t>
  </si>
  <si>
    <t>Собрания депутатов № 335 от 23 апреля 2021 года</t>
  </si>
  <si>
    <t>Собрания депутатов № 314 от 19  февраля 2021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</si>
</sst>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
      <sz val="8"/>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6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43" fontId="19" fillId="0" borderId="0" xfId="0" applyNumberFormat="1" applyFont="1" applyFill="1"/>
    <xf numFmtId="0" fontId="18" fillId="0" borderId="0" xfId="0" applyFont="1" applyFill="1" applyAlignment="1">
      <alignment horizontal="center" vertical="center" wrapText="1"/>
    </xf>
    <xf numFmtId="4" fontId="19" fillId="0" borderId="0" xfId="0" applyNumberFormat="1" applyFont="1" applyFill="1" applyAlignment="1"/>
    <xf numFmtId="4" fontId="28" fillId="0" borderId="0" xfId="0" applyNumberFormat="1" applyFont="1" applyFill="1" applyAlignment="1"/>
    <xf numFmtId="4" fontId="18" fillId="0" borderId="0" xfId="0" applyNumberFormat="1" applyFont="1" applyFill="1" applyAlignment="1"/>
    <xf numFmtId="4" fontId="19" fillId="0" borderId="0" xfId="0" applyNumberFormat="1" applyFont="1" applyFill="1"/>
    <xf numFmtId="0" fontId="22" fillId="0" borderId="0" xfId="0" applyFont="1" applyFill="1"/>
    <xf numFmtId="0" fontId="21" fillId="0" borderId="0" xfId="0" applyFont="1" applyFill="1"/>
    <xf numFmtId="0" fontId="18" fillId="0" borderId="29" xfId="0"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4" fontId="22" fillId="0" borderId="29" xfId="0" applyNumberFormat="1" applyFont="1" applyFill="1" applyBorder="1" applyAlignment="1">
      <alignment vertical="center"/>
    </xf>
    <xf numFmtId="4" fontId="19" fillId="0" borderId="29" xfId="0" applyNumberFormat="1" applyFont="1" applyFill="1" applyBorder="1" applyAlignment="1">
      <alignment vertical="center"/>
    </xf>
    <xf numFmtId="49" fontId="18" fillId="0" borderId="29" xfId="0" applyNumberFormat="1" applyFont="1" applyFill="1" applyBorder="1" applyAlignment="1">
      <alignment horizontal="center" vertical="center" wrapText="1"/>
    </xf>
    <xf numFmtId="164" fontId="21" fillId="0" borderId="29" xfId="0" applyNumberFormat="1"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23" fillId="0" borderId="29" xfId="0" applyFont="1" applyFill="1" applyBorder="1" applyAlignment="1">
      <alignment horizontal="center" vertical="center" wrapText="1"/>
    </xf>
    <xf numFmtId="4" fontId="18" fillId="0" borderId="29" xfId="0" applyNumberFormat="1" applyFont="1" applyFill="1" applyBorder="1" applyAlignment="1">
      <alignment vertical="center"/>
    </xf>
    <xf numFmtId="4" fontId="21" fillId="0" borderId="29" xfId="0" applyNumberFormat="1" applyFont="1" applyFill="1" applyBorder="1" applyAlignment="1">
      <alignment vertical="center"/>
    </xf>
    <xf numFmtId="0" fontId="21" fillId="0" borderId="29" xfId="0" applyFont="1" applyFill="1" applyBorder="1" applyAlignment="1">
      <alignment vertical="center" wrapText="1"/>
    </xf>
    <xf numFmtId="0" fontId="18" fillId="0" borderId="29" xfId="0" applyFont="1" applyFill="1" applyBorder="1" applyAlignment="1">
      <alignment vertical="center" wrapText="1"/>
    </xf>
    <xf numFmtId="0" fontId="20" fillId="0" borderId="0" xfId="0" applyFont="1" applyFill="1" applyAlignment="1"/>
    <xf numFmtId="0" fontId="18" fillId="0" borderId="29" xfId="0" applyNumberFormat="1" applyFont="1" applyFill="1" applyBorder="1" applyAlignment="1">
      <alignment vertical="center" wrapText="1"/>
    </xf>
    <xf numFmtId="0" fontId="23"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27" fillId="0" borderId="0" xfId="0" applyFont="1" applyFill="1" applyBorder="1" applyAlignment="1">
      <alignment horizontal="center" vertical="center" wrapText="1"/>
    </xf>
    <xf numFmtId="0" fontId="25" fillId="0" borderId="0" xfId="0" applyFont="1" applyFill="1"/>
    <xf numFmtId="0" fontId="18" fillId="0" borderId="0" xfId="0" applyFont="1" applyFill="1" applyBorder="1" applyAlignment="1">
      <alignment horizontal="center" vertical="center" wrapText="1"/>
    </xf>
    <xf numFmtId="4" fontId="19" fillId="0" borderId="29" xfId="0" applyNumberFormat="1" applyFont="1" applyFill="1" applyBorder="1" applyAlignment="1" applyProtection="1">
      <alignment vertical="center"/>
      <protection locked="0"/>
    </xf>
    <xf numFmtId="0" fontId="18" fillId="0" borderId="29" xfId="0" applyFont="1" applyFill="1" applyBorder="1" applyAlignment="1">
      <alignment vertical="top" wrapText="1"/>
    </xf>
    <xf numFmtId="0" fontId="23" fillId="0" borderId="29" xfId="0" applyFont="1" applyFill="1" applyBorder="1" applyAlignment="1">
      <alignment wrapText="1"/>
    </xf>
    <xf numFmtId="0" fontId="18" fillId="0" borderId="29"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8" fillId="0" borderId="7" xfId="0" applyFont="1" applyFill="1" applyBorder="1" applyAlignment="1">
      <alignment vertical="center" wrapText="1"/>
    </xf>
    <xf numFmtId="0" fontId="18" fillId="0" borderId="29" xfId="0" applyFont="1" applyFill="1" applyBorder="1" applyAlignment="1">
      <alignment wrapText="1"/>
    </xf>
    <xf numFmtId="0" fontId="18" fillId="0" borderId="29" xfId="0" applyFont="1" applyFill="1" applyBorder="1" applyAlignment="1">
      <alignment horizontal="left" vertical="top" wrapText="1"/>
    </xf>
    <xf numFmtId="0" fontId="18" fillId="0" borderId="29" xfId="0" applyFont="1" applyFill="1" applyBorder="1" applyAlignment="1">
      <alignment horizontal="left" vertical="center" wrapText="1"/>
    </xf>
    <xf numFmtId="4" fontId="18" fillId="0" borderId="29" xfId="0" applyNumberFormat="1" applyFont="1" applyFill="1" applyBorder="1" applyAlignment="1">
      <alignment horizontal="right"/>
    </xf>
    <xf numFmtId="0" fontId="18" fillId="0" borderId="29" xfId="4" applyFont="1" applyFill="1" applyBorder="1" applyAlignment="1">
      <alignment vertical="center" wrapText="1"/>
    </xf>
    <xf numFmtId="0" fontId="21" fillId="0" borderId="29" xfId="4" applyFont="1" applyFill="1" applyBorder="1" applyAlignment="1">
      <alignment horizontal="left" vertical="top" wrapText="1"/>
    </xf>
    <xf numFmtId="49" fontId="21" fillId="0" borderId="29" xfId="4" applyNumberFormat="1" applyFont="1" applyFill="1" applyBorder="1" applyAlignment="1">
      <alignment horizontal="center" vertical="center"/>
    </xf>
    <xf numFmtId="4" fontId="21" fillId="0" borderId="29" xfId="4" applyNumberFormat="1" applyFont="1" applyFill="1" applyBorder="1" applyAlignment="1">
      <alignment horizontal="right" vertical="center" indent="1"/>
    </xf>
    <xf numFmtId="4" fontId="18" fillId="0" borderId="29" xfId="4" applyNumberFormat="1" applyFont="1" applyFill="1" applyBorder="1" applyAlignment="1">
      <alignment horizontal="right" vertical="center" indent="1"/>
    </xf>
    <xf numFmtId="4" fontId="21" fillId="0" borderId="29" xfId="4" applyNumberFormat="1" applyFont="1" applyFill="1" applyBorder="1" applyAlignment="1">
      <alignment horizontal="right" vertical="center"/>
    </xf>
    <xf numFmtId="0" fontId="21" fillId="0" borderId="0" xfId="4" applyFont="1" applyFill="1"/>
    <xf numFmtId="4" fontId="25" fillId="0" borderId="0" xfId="3" applyNumberFormat="1" applyFont="1" applyFill="1" applyBorder="1" applyAlignment="1">
      <alignment horizontal="right" vertical="center"/>
    </xf>
    <xf numFmtId="0" fontId="25" fillId="0" borderId="0" xfId="0" applyFont="1" applyFill="1" applyBorder="1" applyAlignment="1"/>
    <xf numFmtId="0" fontId="25" fillId="0" borderId="0" xfId="0" applyFont="1" applyFill="1" applyBorder="1" applyAlignment="1">
      <alignment horizontal="center" vertical="center" wrapText="1"/>
    </xf>
    <xf numFmtId="4" fontId="25" fillId="0" borderId="0" xfId="3" applyNumberFormat="1" applyFont="1" applyFill="1" applyBorder="1" applyAlignment="1">
      <alignment horizontal="left" vertical="center"/>
    </xf>
    <xf numFmtId="4" fontId="25" fillId="0" borderId="0" xfId="0" applyNumberFormat="1" applyFont="1" applyFill="1" applyBorder="1" applyAlignment="1">
      <alignment vertical="center"/>
    </xf>
    <xf numFmtId="4" fontId="25" fillId="0" borderId="0" xfId="0" applyNumberFormat="1" applyFont="1" applyFill="1" applyAlignment="1"/>
    <xf numFmtId="4" fontId="32" fillId="0" borderId="0" xfId="0" applyNumberFormat="1" applyFont="1" applyFill="1" applyAlignment="1"/>
    <xf numFmtId="4" fontId="24" fillId="0" borderId="29" xfId="0" applyNumberFormat="1" applyFont="1" applyFill="1" applyBorder="1" applyAlignment="1">
      <alignment vertical="center"/>
    </xf>
    <xf numFmtId="0" fontId="29" fillId="0" borderId="29" xfId="0" applyFont="1" applyFill="1" applyBorder="1" applyAlignment="1">
      <alignment wrapText="1"/>
    </xf>
    <xf numFmtId="0" fontId="30" fillId="0" borderId="29" xfId="0" applyFont="1" applyFill="1" applyBorder="1" applyAlignment="1">
      <alignment horizontal="left" vertical="top" wrapText="1"/>
    </xf>
    <xf numFmtId="4" fontId="31" fillId="0" borderId="0" xfId="0" applyNumberFormat="1" applyFont="1" applyFill="1" applyAlignment="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7" fillId="0" borderId="0" xfId="0" applyFont="1" applyFill="1" applyBorder="1" applyAlignment="1">
      <alignment horizontal="center" vertical="center" wrapText="1"/>
    </xf>
    <xf numFmtId="4" fontId="19" fillId="0" borderId="29" xfId="0" applyNumberFormat="1" applyFont="1" applyFill="1" applyBorder="1" applyAlignment="1">
      <alignment vertical="center" wrapText="1"/>
    </xf>
    <xf numFmtId="4" fontId="19" fillId="0" borderId="29"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4" fontId="25" fillId="0" borderId="0" xfId="3" applyNumberFormat="1" applyFont="1" applyFill="1" applyBorder="1" applyAlignment="1">
      <alignment horizontal="right" vertical="center" wrapText="1"/>
    </xf>
    <xf numFmtId="0" fontId="0" fillId="0" borderId="0" xfId="0" applyFill="1" applyAlignment="1">
      <alignment horizontal="right"/>
    </xf>
    <xf numFmtId="4" fontId="25" fillId="0" borderId="0" xfId="3" applyNumberFormat="1" applyFont="1" applyFill="1" applyBorder="1" applyAlignment="1">
      <alignment horizontal="right" vertical="center"/>
    </xf>
    <xf numFmtId="0" fontId="0" fillId="0" borderId="0" xfId="0" applyFill="1" applyAlignment="1">
      <alignment horizontal="right" vertical="center"/>
    </xf>
    <xf numFmtId="0" fontId="0" fillId="0" borderId="0" xfId="0" applyFill="1" applyAlignment="1">
      <alignment horizontal="right"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2" t="s">
        <v>336</v>
      </c>
      <c r="B8" s="242"/>
      <c r="C8" s="243"/>
      <c r="D8" s="243"/>
      <c r="E8" s="243"/>
      <c r="F8" s="243"/>
      <c r="G8" s="243"/>
      <c r="H8" s="243"/>
      <c r="I8" s="243"/>
      <c r="J8" s="243"/>
      <c r="K8" s="128"/>
      <c r="L8" s="128"/>
    </row>
    <row r="9" spans="1:12" ht="12" customHeight="1">
      <c r="A9" s="3"/>
      <c r="B9" s="5"/>
      <c r="C9" s="5"/>
      <c r="D9" s="5"/>
      <c r="E9" s="5"/>
      <c r="F9" s="5"/>
      <c r="G9" s="5"/>
      <c r="H9" s="5"/>
      <c r="I9" s="5"/>
      <c r="J9" s="5"/>
      <c r="K9" s="5"/>
      <c r="L9" s="11"/>
    </row>
    <row r="10" spans="1:12" ht="30" customHeight="1">
      <c r="A10" s="244" t="s">
        <v>50</v>
      </c>
      <c r="B10" s="246" t="s">
        <v>51</v>
      </c>
      <c r="C10" s="248" t="s">
        <v>337</v>
      </c>
      <c r="D10" s="249"/>
      <c r="E10" s="250"/>
      <c r="F10" s="248" t="s">
        <v>290</v>
      </c>
      <c r="G10" s="249"/>
      <c r="H10" s="250"/>
      <c r="I10" s="251" t="s">
        <v>338</v>
      </c>
      <c r="J10" s="252"/>
      <c r="K10" s="253"/>
      <c r="L10" s="11"/>
    </row>
    <row r="11" spans="1:12" ht="22.5" customHeight="1">
      <c r="A11" s="245"/>
      <c r="B11" s="24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2" t="s">
        <v>292</v>
      </c>
      <c r="B8" s="242"/>
      <c r="C8" s="243"/>
      <c r="D8" s="243"/>
      <c r="E8" s="243"/>
      <c r="F8" s="243"/>
      <c r="G8" s="243"/>
      <c r="H8" s="243"/>
      <c r="I8" s="243"/>
      <c r="J8" s="243"/>
      <c r="K8" s="19"/>
      <c r="L8" s="19"/>
    </row>
    <row r="9" spans="1:12" ht="12" customHeight="1">
      <c r="A9" s="3"/>
      <c r="B9" s="5"/>
      <c r="C9" s="5"/>
      <c r="D9" s="5"/>
      <c r="E9" s="5"/>
      <c r="F9" s="5"/>
      <c r="G9" s="5"/>
      <c r="H9" s="5"/>
      <c r="I9" s="5"/>
      <c r="J9" s="5"/>
      <c r="K9" s="5"/>
      <c r="L9" s="11"/>
    </row>
    <row r="10" spans="1:12" ht="20.25" customHeight="1">
      <c r="A10" s="244" t="s">
        <v>50</v>
      </c>
      <c r="B10" s="246" t="s">
        <v>51</v>
      </c>
      <c r="C10" s="248" t="s">
        <v>289</v>
      </c>
      <c r="D10" s="249"/>
      <c r="E10" s="250"/>
      <c r="F10" s="248" t="s">
        <v>290</v>
      </c>
      <c r="G10" s="249"/>
      <c r="H10" s="250"/>
      <c r="I10" s="251" t="s">
        <v>291</v>
      </c>
      <c r="J10" s="252"/>
      <c r="K10" s="253"/>
      <c r="L10" s="11"/>
    </row>
    <row r="11" spans="1:12" ht="22.5" customHeight="1">
      <c r="A11" s="245"/>
      <c r="B11" s="247"/>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121"/>
  <sheetViews>
    <sheetView zoomScale="85" zoomScaleNormal="85" zoomScaleSheetLayoutView="100" workbookViewId="0">
      <pane xSplit="2" ySplit="4" topLeftCell="M29" activePane="bottomRight" state="frozen"/>
      <selection pane="topRight" activeCell="C1" sqref="C1"/>
      <selection pane="bottomLeft" activeCell="A5" sqref="A5"/>
      <selection pane="bottomRight" activeCell="A116" sqref="A116"/>
    </sheetView>
  </sheetViews>
  <sheetFormatPr defaultColWidth="9.140625" defaultRowHeight="12.75"/>
  <cols>
    <col min="1" max="1" width="88.28515625" style="210" customWidth="1"/>
    <col min="2" max="2" width="21.5703125" style="187" customWidth="1"/>
    <col min="3" max="12" width="15.140625" style="188" hidden="1" customWidth="1"/>
    <col min="13" max="15" width="15.140625" style="188" customWidth="1"/>
    <col min="16" max="23" width="15.140625" style="188" hidden="1" customWidth="1"/>
    <col min="24" max="24" width="15.140625" style="188" customWidth="1"/>
    <col min="25" max="32" width="15.140625" style="188" hidden="1" customWidth="1"/>
    <col min="33" max="33" width="15.140625" style="188" customWidth="1"/>
    <col min="34" max="35" width="15.140625" style="188" hidden="1" customWidth="1"/>
    <col min="36" max="36" width="16.42578125" style="184" customWidth="1"/>
    <col min="37" max="37" width="16.42578125" style="183" customWidth="1"/>
    <col min="38" max="16384" width="9.140625" style="183"/>
  </cols>
  <sheetData>
    <row r="1" spans="1:36" s="212" customFormat="1" ht="33" customHeight="1">
      <c r="A1" s="254" t="s">
        <v>393</v>
      </c>
      <c r="B1" s="254"/>
      <c r="C1" s="254"/>
      <c r="D1" s="254"/>
      <c r="E1" s="254"/>
      <c r="F1" s="254"/>
      <c r="G1" s="254"/>
      <c r="H1" s="254"/>
      <c r="I1" s="254"/>
      <c r="J1" s="254"/>
      <c r="K1" s="254"/>
      <c r="L1" s="254"/>
      <c r="M1" s="254"/>
      <c r="N1" s="254"/>
      <c r="O1" s="254"/>
      <c r="P1" s="254"/>
      <c r="Q1" s="254"/>
      <c r="R1" s="254"/>
      <c r="S1" s="254"/>
      <c r="T1" s="254"/>
      <c r="U1" s="254"/>
      <c r="V1" s="254"/>
      <c r="W1" s="254"/>
      <c r="X1" s="254"/>
      <c r="Y1" s="254"/>
      <c r="Z1" s="211"/>
      <c r="AA1" s="211"/>
      <c r="AB1" s="211"/>
      <c r="AC1" s="211"/>
      <c r="AD1" s="211"/>
      <c r="AE1" s="211"/>
      <c r="AF1" s="211"/>
      <c r="AG1" s="211"/>
      <c r="AH1" s="211"/>
      <c r="AI1" s="211"/>
    </row>
    <row r="2" spans="1:36" ht="15" customHeight="1">
      <c r="A2" s="206"/>
      <c r="C2" s="189">
        <v>230740084</v>
      </c>
      <c r="D2" s="189"/>
      <c r="E2" s="189"/>
      <c r="F2" s="189"/>
      <c r="G2" s="189"/>
      <c r="H2" s="189"/>
      <c r="I2" s="189"/>
      <c r="J2" s="189"/>
      <c r="K2" s="189"/>
      <c r="L2" s="189"/>
      <c r="M2" s="189"/>
      <c r="N2" s="189"/>
      <c r="O2" s="189"/>
      <c r="P2" s="189">
        <v>212759382</v>
      </c>
      <c r="Q2" s="189"/>
      <c r="R2" s="189"/>
      <c r="S2" s="189"/>
      <c r="T2" s="189"/>
      <c r="U2" s="189"/>
      <c r="V2" s="189"/>
      <c r="W2" s="189"/>
      <c r="X2" s="189"/>
      <c r="Y2" s="189">
        <v>218611152</v>
      </c>
      <c r="Z2" s="189"/>
      <c r="AA2" s="189"/>
      <c r="AB2" s="189"/>
      <c r="AC2" s="189"/>
      <c r="AD2" s="189"/>
      <c r="AE2" s="189"/>
      <c r="AF2" s="189"/>
      <c r="AG2" s="189"/>
      <c r="AH2" s="189"/>
      <c r="AI2" s="189"/>
    </row>
    <row r="3" spans="1:36" ht="12.75" customHeight="1">
      <c r="A3" s="255" t="s">
        <v>50</v>
      </c>
      <c r="B3" s="256" t="s">
        <v>51</v>
      </c>
      <c r="C3" s="257" t="s">
        <v>341</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9"/>
      <c r="AH3" s="213"/>
      <c r="AI3" s="213"/>
    </row>
    <row r="4" spans="1:36" ht="34.15" customHeight="1">
      <c r="A4" s="255"/>
      <c r="B4" s="256"/>
      <c r="C4" s="194" t="s">
        <v>139</v>
      </c>
      <c r="D4" s="194" t="s">
        <v>398</v>
      </c>
      <c r="E4" s="194" t="s">
        <v>139</v>
      </c>
      <c r="F4" s="194" t="s">
        <v>398</v>
      </c>
      <c r="G4" s="194" t="s">
        <v>139</v>
      </c>
      <c r="H4" s="194" t="s">
        <v>398</v>
      </c>
      <c r="I4" s="194" t="s">
        <v>139</v>
      </c>
      <c r="J4" s="194" t="s">
        <v>398</v>
      </c>
      <c r="K4" s="194" t="s">
        <v>139</v>
      </c>
      <c r="L4" s="194" t="s">
        <v>398</v>
      </c>
      <c r="M4" s="194" t="s">
        <v>139</v>
      </c>
      <c r="N4" s="194" t="s">
        <v>398</v>
      </c>
      <c r="O4" s="194" t="s">
        <v>139</v>
      </c>
      <c r="P4" s="194" t="s">
        <v>191</v>
      </c>
      <c r="Q4" s="194" t="s">
        <v>398</v>
      </c>
      <c r="R4" s="194" t="s">
        <v>191</v>
      </c>
      <c r="S4" s="194" t="s">
        <v>398</v>
      </c>
      <c r="T4" s="194" t="s">
        <v>191</v>
      </c>
      <c r="U4" s="194" t="s">
        <v>398</v>
      </c>
      <c r="V4" s="194" t="s">
        <v>191</v>
      </c>
      <c r="W4" s="194" t="s">
        <v>398</v>
      </c>
      <c r="X4" s="194" t="s">
        <v>191</v>
      </c>
      <c r="Y4" s="194" t="s">
        <v>344</v>
      </c>
      <c r="Z4" s="194" t="s">
        <v>398</v>
      </c>
      <c r="AA4" s="194" t="s">
        <v>344</v>
      </c>
      <c r="AB4" s="194" t="s">
        <v>398</v>
      </c>
      <c r="AC4" s="194" t="s">
        <v>344</v>
      </c>
      <c r="AD4" s="194" t="s">
        <v>398</v>
      </c>
      <c r="AE4" s="194" t="s">
        <v>344</v>
      </c>
      <c r="AF4" s="194" t="s">
        <v>398</v>
      </c>
      <c r="AG4" s="194" t="s">
        <v>344</v>
      </c>
      <c r="AH4" s="194" t="s">
        <v>398</v>
      </c>
      <c r="AI4" s="194" t="s">
        <v>344</v>
      </c>
    </row>
    <row r="5" spans="1:36">
      <c r="A5" s="204" t="s">
        <v>59</v>
      </c>
      <c r="B5" s="195" t="s">
        <v>22</v>
      </c>
      <c r="C5" s="196">
        <f t="shared" ref="C5:AC5" si="0">C6+C8+C10+C15+C18+C22+C23+C26+C29</f>
        <v>230740084</v>
      </c>
      <c r="D5" s="196">
        <f t="shared" si="0"/>
        <v>0</v>
      </c>
      <c r="E5" s="196">
        <f t="shared" si="0"/>
        <v>230740084</v>
      </c>
      <c r="F5" s="196">
        <f t="shared" si="0"/>
        <v>0</v>
      </c>
      <c r="G5" s="196">
        <f t="shared" si="0"/>
        <v>230740084</v>
      </c>
      <c r="H5" s="196">
        <f t="shared" ref="H5:I5" si="1">H6+H8+H10+H15+H18+H22+H23+H26+H29</f>
        <v>0</v>
      </c>
      <c r="I5" s="196">
        <f t="shared" si="1"/>
        <v>230740084</v>
      </c>
      <c r="J5" s="196">
        <f t="shared" ref="J5:K5" si="2">J6+J8+J10+J15+J18+J22+J23+J26+J29</f>
        <v>0</v>
      </c>
      <c r="K5" s="196">
        <f t="shared" si="2"/>
        <v>230740084</v>
      </c>
      <c r="L5" s="196">
        <f t="shared" ref="L5:M5" si="3">L6+L8+L10+L15+L18+L22+L23+L26+L29</f>
        <v>0</v>
      </c>
      <c r="M5" s="196">
        <f t="shared" si="3"/>
        <v>230740084</v>
      </c>
      <c r="N5" s="196">
        <f t="shared" ref="N5:O5" si="4">N6+N8+N10+N15+N18+N22+N23+N26+N29</f>
        <v>0</v>
      </c>
      <c r="O5" s="196">
        <f t="shared" si="4"/>
        <v>230740084</v>
      </c>
      <c r="P5" s="196">
        <f t="shared" si="0"/>
        <v>212759382</v>
      </c>
      <c r="Q5" s="196">
        <f t="shared" si="0"/>
        <v>0</v>
      </c>
      <c r="R5" s="196">
        <f t="shared" si="0"/>
        <v>212759382</v>
      </c>
      <c r="S5" s="196">
        <f t="shared" si="0"/>
        <v>0</v>
      </c>
      <c r="T5" s="196">
        <f t="shared" si="0"/>
        <v>212759382</v>
      </c>
      <c r="U5" s="196">
        <f t="shared" ref="U5:V5" si="5">U6+U8+U10+U15+U18+U22+U23+U26+U29</f>
        <v>0</v>
      </c>
      <c r="V5" s="196">
        <f t="shared" si="5"/>
        <v>212759382</v>
      </c>
      <c r="W5" s="196">
        <f t="shared" ref="W5:X5" si="6">W6+W8+W10+W15+W18+W22+W23+W26+W29</f>
        <v>0</v>
      </c>
      <c r="X5" s="196">
        <f t="shared" si="6"/>
        <v>212759382</v>
      </c>
      <c r="Y5" s="196">
        <f t="shared" si="0"/>
        <v>218611152</v>
      </c>
      <c r="Z5" s="196">
        <f t="shared" si="0"/>
        <v>0</v>
      </c>
      <c r="AA5" s="196">
        <f t="shared" si="0"/>
        <v>218611152</v>
      </c>
      <c r="AB5" s="196">
        <f t="shared" si="0"/>
        <v>0</v>
      </c>
      <c r="AC5" s="196">
        <f t="shared" si="0"/>
        <v>218611152</v>
      </c>
      <c r="AD5" s="196">
        <f t="shared" ref="AD5:AE5" si="7">AD6+AD8+AD10+AD15+AD18+AD22+AD23+AD26+AD29</f>
        <v>0</v>
      </c>
      <c r="AE5" s="196">
        <f t="shared" si="7"/>
        <v>218611152</v>
      </c>
      <c r="AF5" s="196">
        <f t="shared" ref="AF5:AG5" si="8">AF6+AF8+AF10+AF15+AF18+AF22+AF23+AF26+AF29</f>
        <v>0</v>
      </c>
      <c r="AG5" s="196">
        <f t="shared" si="8"/>
        <v>218611152</v>
      </c>
      <c r="AH5" s="196">
        <f t="shared" ref="AH5:AI5" si="9">AH6+AH8+AH10+AH15+AH18+AH22+AH23+AH26+AH29</f>
        <v>0</v>
      </c>
      <c r="AI5" s="196">
        <f t="shared" si="9"/>
        <v>218611152</v>
      </c>
      <c r="AJ5" s="191"/>
    </row>
    <row r="6" spans="1:36">
      <c r="A6" s="205" t="s">
        <v>18</v>
      </c>
      <c r="B6" s="198" t="s">
        <v>23</v>
      </c>
      <c r="C6" s="197">
        <f>C7</f>
        <v>167001145</v>
      </c>
      <c r="D6" s="197">
        <f t="shared" ref="D6:AI6" si="10">D7</f>
        <v>0</v>
      </c>
      <c r="E6" s="197">
        <f t="shared" si="10"/>
        <v>167001145</v>
      </c>
      <c r="F6" s="197">
        <f t="shared" si="10"/>
        <v>0</v>
      </c>
      <c r="G6" s="197">
        <f t="shared" si="10"/>
        <v>167001145</v>
      </c>
      <c r="H6" s="197">
        <f t="shared" si="10"/>
        <v>0</v>
      </c>
      <c r="I6" s="197">
        <f t="shared" si="10"/>
        <v>167001145</v>
      </c>
      <c r="J6" s="197">
        <f t="shared" si="10"/>
        <v>0</v>
      </c>
      <c r="K6" s="197">
        <f t="shared" si="10"/>
        <v>167001145</v>
      </c>
      <c r="L6" s="197">
        <f t="shared" si="10"/>
        <v>0</v>
      </c>
      <c r="M6" s="197">
        <f t="shared" si="10"/>
        <v>167001145</v>
      </c>
      <c r="N6" s="197">
        <f t="shared" si="10"/>
        <v>0</v>
      </c>
      <c r="O6" s="197">
        <f t="shared" si="10"/>
        <v>167001145</v>
      </c>
      <c r="P6" s="197">
        <f t="shared" si="10"/>
        <v>148395163</v>
      </c>
      <c r="Q6" s="197">
        <f t="shared" si="10"/>
        <v>0</v>
      </c>
      <c r="R6" s="197">
        <f t="shared" si="10"/>
        <v>148395163</v>
      </c>
      <c r="S6" s="197">
        <f t="shared" si="10"/>
        <v>0</v>
      </c>
      <c r="T6" s="197">
        <f t="shared" si="10"/>
        <v>148395163</v>
      </c>
      <c r="U6" s="197">
        <f t="shared" si="10"/>
        <v>0</v>
      </c>
      <c r="V6" s="197">
        <f t="shared" si="10"/>
        <v>148395163</v>
      </c>
      <c r="W6" s="197">
        <f t="shared" si="10"/>
        <v>0</v>
      </c>
      <c r="X6" s="197">
        <f t="shared" si="10"/>
        <v>148395163</v>
      </c>
      <c r="Y6" s="197">
        <f t="shared" si="10"/>
        <v>152847018</v>
      </c>
      <c r="Z6" s="197">
        <f t="shared" si="10"/>
        <v>0</v>
      </c>
      <c r="AA6" s="197">
        <f t="shared" si="10"/>
        <v>152847018</v>
      </c>
      <c r="AB6" s="197">
        <f t="shared" si="10"/>
        <v>0</v>
      </c>
      <c r="AC6" s="197">
        <f t="shared" si="10"/>
        <v>152847018</v>
      </c>
      <c r="AD6" s="197">
        <f t="shared" si="10"/>
        <v>0</v>
      </c>
      <c r="AE6" s="197">
        <f t="shared" si="10"/>
        <v>152847018</v>
      </c>
      <c r="AF6" s="197">
        <f t="shared" si="10"/>
        <v>0</v>
      </c>
      <c r="AG6" s="197">
        <f t="shared" si="10"/>
        <v>152847018</v>
      </c>
      <c r="AH6" s="197">
        <f t="shared" si="10"/>
        <v>0</v>
      </c>
      <c r="AI6" s="197">
        <f t="shared" si="10"/>
        <v>152847018</v>
      </c>
    </row>
    <row r="7" spans="1:36">
      <c r="A7" s="205" t="s">
        <v>1</v>
      </c>
      <c r="B7" s="198" t="s">
        <v>25</v>
      </c>
      <c r="C7" s="197">
        <v>167001145</v>
      </c>
      <c r="D7" s="197"/>
      <c r="E7" s="197">
        <f>C7+D7</f>
        <v>167001145</v>
      </c>
      <c r="F7" s="197"/>
      <c r="G7" s="197">
        <f>E7+F7</f>
        <v>167001145</v>
      </c>
      <c r="H7" s="197"/>
      <c r="I7" s="197">
        <f>G7+H7</f>
        <v>167001145</v>
      </c>
      <c r="J7" s="197"/>
      <c r="K7" s="197">
        <f>I7+J7</f>
        <v>167001145</v>
      </c>
      <c r="L7" s="197"/>
      <c r="M7" s="197">
        <f>K7+L7</f>
        <v>167001145</v>
      </c>
      <c r="N7" s="197"/>
      <c r="O7" s="197">
        <f>M7+N7</f>
        <v>167001145</v>
      </c>
      <c r="P7" s="197">
        <v>148395163</v>
      </c>
      <c r="Q7" s="197"/>
      <c r="R7" s="197">
        <f>P7</f>
        <v>148395163</v>
      </c>
      <c r="S7" s="197"/>
      <c r="T7" s="197">
        <f>R7</f>
        <v>148395163</v>
      </c>
      <c r="U7" s="197"/>
      <c r="V7" s="197">
        <f>T7</f>
        <v>148395163</v>
      </c>
      <c r="W7" s="197"/>
      <c r="X7" s="197">
        <f>V7</f>
        <v>148395163</v>
      </c>
      <c r="Y7" s="197">
        <v>152847018</v>
      </c>
      <c r="Z7" s="197"/>
      <c r="AA7" s="197">
        <f>Y7</f>
        <v>152847018</v>
      </c>
      <c r="AB7" s="197"/>
      <c r="AC7" s="197">
        <f>AA7</f>
        <v>152847018</v>
      </c>
      <c r="AD7" s="197"/>
      <c r="AE7" s="197">
        <f>AC7</f>
        <v>152847018</v>
      </c>
      <c r="AF7" s="197"/>
      <c r="AG7" s="197">
        <f>AE7</f>
        <v>152847018</v>
      </c>
      <c r="AH7" s="197"/>
      <c r="AI7" s="197">
        <f>AG7</f>
        <v>152847018</v>
      </c>
    </row>
    <row r="8" spans="1:36" ht="25.5">
      <c r="A8" s="205" t="s">
        <v>9</v>
      </c>
      <c r="B8" s="198" t="s">
        <v>26</v>
      </c>
      <c r="C8" s="197">
        <f>C9</f>
        <v>25733464</v>
      </c>
      <c r="D8" s="197"/>
      <c r="E8" s="197">
        <f>E9</f>
        <v>25733464</v>
      </c>
      <c r="F8" s="197"/>
      <c r="G8" s="197">
        <f>G9</f>
        <v>25733464</v>
      </c>
      <c r="H8" s="197"/>
      <c r="I8" s="197">
        <f>I9</f>
        <v>25733464</v>
      </c>
      <c r="J8" s="197"/>
      <c r="K8" s="197">
        <f>K9</f>
        <v>25733464</v>
      </c>
      <c r="L8" s="197"/>
      <c r="M8" s="197">
        <f>M9</f>
        <v>25733464</v>
      </c>
      <c r="N8" s="197"/>
      <c r="O8" s="197">
        <f>O9</f>
        <v>25733464</v>
      </c>
      <c r="P8" s="197">
        <f>P9</f>
        <v>28002753</v>
      </c>
      <c r="Q8" s="197"/>
      <c r="R8" s="197">
        <f>P8</f>
        <v>28002753</v>
      </c>
      <c r="S8" s="197"/>
      <c r="T8" s="197">
        <f>R8</f>
        <v>28002753</v>
      </c>
      <c r="U8" s="197"/>
      <c r="V8" s="197">
        <f>T8</f>
        <v>28002753</v>
      </c>
      <c r="W8" s="197"/>
      <c r="X8" s="197">
        <f>V8</f>
        <v>28002753</v>
      </c>
      <c r="Y8" s="197">
        <f>Y9</f>
        <v>29831577</v>
      </c>
      <c r="Z8" s="197">
        <f t="shared" ref="Z8:AI8" si="11">Z9</f>
        <v>0</v>
      </c>
      <c r="AA8" s="197">
        <f t="shared" si="11"/>
        <v>29831577</v>
      </c>
      <c r="AB8" s="197">
        <f t="shared" si="11"/>
        <v>0</v>
      </c>
      <c r="AC8" s="197">
        <f t="shared" si="11"/>
        <v>29831577</v>
      </c>
      <c r="AD8" s="197">
        <f t="shared" si="11"/>
        <v>0</v>
      </c>
      <c r="AE8" s="197">
        <f t="shared" si="11"/>
        <v>29831577</v>
      </c>
      <c r="AF8" s="197">
        <f t="shared" si="11"/>
        <v>0</v>
      </c>
      <c r="AG8" s="197">
        <f t="shared" si="11"/>
        <v>29831577</v>
      </c>
      <c r="AH8" s="197">
        <f t="shared" si="11"/>
        <v>0</v>
      </c>
      <c r="AI8" s="197">
        <f t="shared" si="11"/>
        <v>29831577</v>
      </c>
    </row>
    <row r="9" spans="1:36" ht="21" customHeight="1">
      <c r="A9" s="205" t="s">
        <v>10</v>
      </c>
      <c r="B9" s="198" t="s">
        <v>27</v>
      </c>
      <c r="C9" s="197">
        <v>25733464</v>
      </c>
      <c r="D9" s="197"/>
      <c r="E9" s="197">
        <f>C9+D9</f>
        <v>25733464</v>
      </c>
      <c r="F9" s="197"/>
      <c r="G9" s="197">
        <f>E9+F9</f>
        <v>25733464</v>
      </c>
      <c r="H9" s="197"/>
      <c r="I9" s="197">
        <f>G9+H9</f>
        <v>25733464</v>
      </c>
      <c r="J9" s="197"/>
      <c r="K9" s="197">
        <f>I9+J9</f>
        <v>25733464</v>
      </c>
      <c r="L9" s="197"/>
      <c r="M9" s="197">
        <f>K9+L9</f>
        <v>25733464</v>
      </c>
      <c r="N9" s="197"/>
      <c r="O9" s="197">
        <f>M9+N9</f>
        <v>25733464</v>
      </c>
      <c r="P9" s="197">
        <v>28002753</v>
      </c>
      <c r="Q9" s="197"/>
      <c r="R9" s="197">
        <f>P9</f>
        <v>28002753</v>
      </c>
      <c r="S9" s="197"/>
      <c r="T9" s="197">
        <f>R9</f>
        <v>28002753</v>
      </c>
      <c r="U9" s="197"/>
      <c r="V9" s="197">
        <f>T9</f>
        <v>28002753</v>
      </c>
      <c r="W9" s="197"/>
      <c r="X9" s="197">
        <f>V9</f>
        <v>28002753</v>
      </c>
      <c r="Y9" s="197">
        <v>29831577</v>
      </c>
      <c r="Z9" s="197"/>
      <c r="AA9" s="197">
        <f>Y9</f>
        <v>29831577</v>
      </c>
      <c r="AB9" s="197"/>
      <c r="AC9" s="197">
        <f>AA9</f>
        <v>29831577</v>
      </c>
      <c r="AD9" s="197"/>
      <c r="AE9" s="197">
        <f>AC9</f>
        <v>29831577</v>
      </c>
      <c r="AF9" s="197"/>
      <c r="AG9" s="197">
        <f>AE9</f>
        <v>29831577</v>
      </c>
      <c r="AH9" s="197"/>
      <c r="AI9" s="197">
        <f>AG9</f>
        <v>29831577</v>
      </c>
    </row>
    <row r="10" spans="1:36">
      <c r="A10" s="205" t="s">
        <v>2</v>
      </c>
      <c r="B10" s="198" t="s">
        <v>28</v>
      </c>
      <c r="C10" s="197">
        <f>C11+C12+C13+C14</f>
        <v>14790509</v>
      </c>
      <c r="D10" s="197">
        <f t="shared" ref="D10:AA10" si="12">D11+D12+D13+D14</f>
        <v>0</v>
      </c>
      <c r="E10" s="197">
        <f t="shared" si="12"/>
        <v>14790509</v>
      </c>
      <c r="F10" s="197">
        <f t="shared" ref="F10:G10" si="13">F11+F12+F13+F14</f>
        <v>0</v>
      </c>
      <c r="G10" s="197">
        <f t="shared" si="13"/>
        <v>14790509</v>
      </c>
      <c r="H10" s="197">
        <f t="shared" ref="H10:I10" si="14">H11+H12+H13+H14</f>
        <v>0</v>
      </c>
      <c r="I10" s="197">
        <f t="shared" si="14"/>
        <v>14790509</v>
      </c>
      <c r="J10" s="197">
        <f t="shared" ref="J10:K10" si="15">J11+J12+J13+J14</f>
        <v>0</v>
      </c>
      <c r="K10" s="197">
        <f t="shared" si="15"/>
        <v>14790509</v>
      </c>
      <c r="L10" s="197">
        <f t="shared" ref="L10:M10" si="16">L11+L12+L13+L14</f>
        <v>0</v>
      </c>
      <c r="M10" s="197">
        <f t="shared" si="16"/>
        <v>14790509</v>
      </c>
      <c r="N10" s="197">
        <f t="shared" ref="N10:O10" si="17">N11+N12+N13+N14</f>
        <v>0</v>
      </c>
      <c r="O10" s="197">
        <f t="shared" si="17"/>
        <v>14790509</v>
      </c>
      <c r="P10" s="197">
        <f t="shared" si="12"/>
        <v>14180500</v>
      </c>
      <c r="Q10" s="197">
        <f t="shared" si="12"/>
        <v>0</v>
      </c>
      <c r="R10" s="197">
        <f t="shared" si="12"/>
        <v>14180500</v>
      </c>
      <c r="S10" s="197">
        <f t="shared" ref="S10:T10" si="18">S11+S12+S13+S14</f>
        <v>0</v>
      </c>
      <c r="T10" s="197">
        <f t="shared" si="18"/>
        <v>14180500</v>
      </c>
      <c r="U10" s="197">
        <f t="shared" ref="U10:V10" si="19">U11+U12+U13+U14</f>
        <v>0</v>
      </c>
      <c r="V10" s="197">
        <f t="shared" si="19"/>
        <v>14180500</v>
      </c>
      <c r="W10" s="197">
        <f t="shared" ref="W10:X10" si="20">W11+W12+W13+W14</f>
        <v>0</v>
      </c>
      <c r="X10" s="197">
        <f t="shared" si="20"/>
        <v>14180500</v>
      </c>
      <c r="Y10" s="197">
        <f t="shared" si="12"/>
        <v>14242500</v>
      </c>
      <c r="Z10" s="197">
        <f t="shared" si="12"/>
        <v>0</v>
      </c>
      <c r="AA10" s="197">
        <f t="shared" si="12"/>
        <v>14242500</v>
      </c>
      <c r="AB10" s="197">
        <f t="shared" ref="AB10:AC10" si="21">AB11+AB12+AB13+AB14</f>
        <v>0</v>
      </c>
      <c r="AC10" s="197">
        <f t="shared" si="21"/>
        <v>14242500</v>
      </c>
      <c r="AD10" s="197">
        <f t="shared" ref="AD10:AE10" si="22">AD11+AD12+AD13+AD14</f>
        <v>0</v>
      </c>
      <c r="AE10" s="197">
        <f t="shared" si="22"/>
        <v>14242500</v>
      </c>
      <c r="AF10" s="197">
        <f t="shared" ref="AF10:AG10" si="23">AF11+AF12+AF13+AF14</f>
        <v>0</v>
      </c>
      <c r="AG10" s="197">
        <f t="shared" si="23"/>
        <v>14242500</v>
      </c>
      <c r="AH10" s="197">
        <f t="shared" ref="AH10:AI10" si="24">AH11+AH12+AH13+AH14</f>
        <v>0</v>
      </c>
      <c r="AI10" s="197">
        <f t="shared" si="24"/>
        <v>14242500</v>
      </c>
    </row>
    <row r="11" spans="1:36" ht="18.600000000000001" customHeight="1">
      <c r="A11" s="205" t="s">
        <v>58</v>
      </c>
      <c r="B11" s="198" t="s">
        <v>29</v>
      </c>
      <c r="C11" s="197">
        <v>8630000</v>
      </c>
      <c r="D11" s="197"/>
      <c r="E11" s="197">
        <f>C11+D11</f>
        <v>8630000</v>
      </c>
      <c r="F11" s="197"/>
      <c r="G11" s="197">
        <f>E11+F11</f>
        <v>8630000</v>
      </c>
      <c r="H11" s="197"/>
      <c r="I11" s="197">
        <f>G11+H11</f>
        <v>8630000</v>
      </c>
      <c r="J11" s="197"/>
      <c r="K11" s="197">
        <f>I11+J11</f>
        <v>8630000</v>
      </c>
      <c r="L11" s="197"/>
      <c r="M11" s="197">
        <f>K11+L11</f>
        <v>8630000</v>
      </c>
      <c r="N11" s="197"/>
      <c r="O11" s="197">
        <f>M11+N11</f>
        <v>8630000</v>
      </c>
      <c r="P11" s="197">
        <v>11917000</v>
      </c>
      <c r="Q11" s="197"/>
      <c r="R11" s="197">
        <f>P11</f>
        <v>11917000</v>
      </c>
      <c r="S11" s="197"/>
      <c r="T11" s="197">
        <f>R11</f>
        <v>11917000</v>
      </c>
      <c r="U11" s="197"/>
      <c r="V11" s="197">
        <f>T11</f>
        <v>11917000</v>
      </c>
      <c r="W11" s="197"/>
      <c r="X11" s="197">
        <f>V11</f>
        <v>11917000</v>
      </c>
      <c r="Y11" s="197">
        <v>11917000</v>
      </c>
      <c r="Z11" s="197"/>
      <c r="AA11" s="197">
        <f>Y11</f>
        <v>11917000</v>
      </c>
      <c r="AB11" s="197"/>
      <c r="AC11" s="197">
        <f>AA11</f>
        <v>11917000</v>
      </c>
      <c r="AD11" s="197"/>
      <c r="AE11" s="197">
        <f>AC11</f>
        <v>11917000</v>
      </c>
      <c r="AF11" s="197"/>
      <c r="AG11" s="197">
        <f>AE11</f>
        <v>11917000</v>
      </c>
      <c r="AH11" s="197"/>
      <c r="AI11" s="197">
        <f>AG11</f>
        <v>11917000</v>
      </c>
    </row>
    <row r="12" spans="1:36">
      <c r="A12" s="205" t="s">
        <v>345</v>
      </c>
      <c r="B12" s="198" t="s">
        <v>350</v>
      </c>
      <c r="C12" s="197">
        <v>4000000</v>
      </c>
      <c r="D12" s="197"/>
      <c r="E12" s="197">
        <f t="shared" ref="E12:E14" si="25">C12+D12</f>
        <v>4000000</v>
      </c>
      <c r="F12" s="197"/>
      <c r="G12" s="197">
        <f t="shared" ref="G12:G14" si="26">E12+F12</f>
        <v>4000000</v>
      </c>
      <c r="H12" s="197"/>
      <c r="I12" s="197">
        <f t="shared" ref="I12:I14" si="27">G12+H12</f>
        <v>4000000</v>
      </c>
      <c r="J12" s="197"/>
      <c r="K12" s="197">
        <f t="shared" ref="K12:K14" si="28">I12+J12</f>
        <v>4000000</v>
      </c>
      <c r="L12" s="197"/>
      <c r="M12" s="197">
        <f t="shared" ref="M12:M14" si="29">K12+L12</f>
        <v>4000000</v>
      </c>
      <c r="N12" s="197"/>
      <c r="O12" s="197">
        <f t="shared" ref="O12:O14" si="30">M12+N12</f>
        <v>4000000</v>
      </c>
      <c r="P12" s="197">
        <v>50000</v>
      </c>
      <c r="Q12" s="197"/>
      <c r="R12" s="197">
        <f>P12</f>
        <v>50000</v>
      </c>
      <c r="S12" s="197"/>
      <c r="T12" s="197">
        <f>R12</f>
        <v>50000</v>
      </c>
      <c r="U12" s="197"/>
      <c r="V12" s="197">
        <f>T12</f>
        <v>50000</v>
      </c>
      <c r="W12" s="197"/>
      <c r="X12" s="197">
        <f>V12</f>
        <v>50000</v>
      </c>
      <c r="Y12" s="197">
        <v>25000</v>
      </c>
      <c r="Z12" s="197"/>
      <c r="AA12" s="197">
        <f>Y12</f>
        <v>25000</v>
      </c>
      <c r="AB12" s="197"/>
      <c r="AC12" s="197">
        <f>AA12</f>
        <v>25000</v>
      </c>
      <c r="AD12" s="197"/>
      <c r="AE12" s="197">
        <f>AC12</f>
        <v>25000</v>
      </c>
      <c r="AF12" s="197"/>
      <c r="AG12" s="197">
        <f>AE12</f>
        <v>25000</v>
      </c>
      <c r="AH12" s="197"/>
      <c r="AI12" s="197">
        <f>AG12</f>
        <v>25000</v>
      </c>
    </row>
    <row r="13" spans="1:36">
      <c r="A13" s="205" t="s">
        <v>346</v>
      </c>
      <c r="B13" s="198" t="s">
        <v>349</v>
      </c>
      <c r="C13" s="197">
        <v>2509</v>
      </c>
      <c r="D13" s="197"/>
      <c r="E13" s="197">
        <f t="shared" si="25"/>
        <v>2509</v>
      </c>
      <c r="F13" s="197"/>
      <c r="G13" s="197">
        <f t="shared" si="26"/>
        <v>2509</v>
      </c>
      <c r="H13" s="197"/>
      <c r="I13" s="197">
        <f t="shared" si="27"/>
        <v>2509</v>
      </c>
      <c r="J13" s="197"/>
      <c r="K13" s="197">
        <f t="shared" si="28"/>
        <v>2509</v>
      </c>
      <c r="L13" s="197"/>
      <c r="M13" s="197">
        <f t="shared" si="29"/>
        <v>2509</v>
      </c>
      <c r="N13" s="197"/>
      <c r="O13" s="197">
        <f t="shared" si="30"/>
        <v>2509</v>
      </c>
      <c r="P13" s="197">
        <v>2500</v>
      </c>
      <c r="Q13" s="197"/>
      <c r="R13" s="197">
        <f>P13</f>
        <v>2500</v>
      </c>
      <c r="S13" s="197"/>
      <c r="T13" s="197">
        <f>R13</f>
        <v>2500</v>
      </c>
      <c r="U13" s="197"/>
      <c r="V13" s="197">
        <f>T13</f>
        <v>2500</v>
      </c>
      <c r="W13" s="197"/>
      <c r="X13" s="197">
        <f>V13</f>
        <v>2500</v>
      </c>
      <c r="Y13" s="197">
        <v>2500</v>
      </c>
      <c r="Z13" s="197"/>
      <c r="AA13" s="197">
        <f>Y13</f>
        <v>2500</v>
      </c>
      <c r="AB13" s="197"/>
      <c r="AC13" s="197">
        <f>AA13</f>
        <v>2500</v>
      </c>
      <c r="AD13" s="197"/>
      <c r="AE13" s="197">
        <f>AC13</f>
        <v>2500</v>
      </c>
      <c r="AF13" s="197"/>
      <c r="AG13" s="197">
        <f>AE13</f>
        <v>2500</v>
      </c>
      <c r="AH13" s="197"/>
      <c r="AI13" s="197">
        <f>AG13</f>
        <v>2500</v>
      </c>
    </row>
    <row r="14" spans="1:36" ht="21.6" customHeight="1">
      <c r="A14" s="205" t="s">
        <v>347</v>
      </c>
      <c r="B14" s="198" t="s">
        <v>348</v>
      </c>
      <c r="C14" s="197">
        <v>2158000</v>
      </c>
      <c r="D14" s="197"/>
      <c r="E14" s="197">
        <f t="shared" si="25"/>
        <v>2158000</v>
      </c>
      <c r="F14" s="197"/>
      <c r="G14" s="197">
        <f t="shared" si="26"/>
        <v>2158000</v>
      </c>
      <c r="H14" s="197"/>
      <c r="I14" s="197">
        <f t="shared" si="27"/>
        <v>2158000</v>
      </c>
      <c r="J14" s="197"/>
      <c r="K14" s="197">
        <f t="shared" si="28"/>
        <v>2158000</v>
      </c>
      <c r="L14" s="197"/>
      <c r="M14" s="197">
        <f t="shared" si="29"/>
        <v>2158000</v>
      </c>
      <c r="N14" s="197"/>
      <c r="O14" s="197">
        <f t="shared" si="30"/>
        <v>2158000</v>
      </c>
      <c r="P14" s="197">
        <v>2211000</v>
      </c>
      <c r="Q14" s="197"/>
      <c r="R14" s="197">
        <f>P14</f>
        <v>2211000</v>
      </c>
      <c r="S14" s="197"/>
      <c r="T14" s="197">
        <f>R14</f>
        <v>2211000</v>
      </c>
      <c r="U14" s="197"/>
      <c r="V14" s="197">
        <f>T14</f>
        <v>2211000</v>
      </c>
      <c r="W14" s="197"/>
      <c r="X14" s="197">
        <f>V14</f>
        <v>2211000</v>
      </c>
      <c r="Y14" s="197">
        <v>2298000</v>
      </c>
      <c r="Z14" s="197"/>
      <c r="AA14" s="197">
        <f>Y14</f>
        <v>2298000</v>
      </c>
      <c r="AB14" s="197"/>
      <c r="AC14" s="197">
        <f>AA14</f>
        <v>2298000</v>
      </c>
      <c r="AD14" s="197"/>
      <c r="AE14" s="197">
        <f>AC14</f>
        <v>2298000</v>
      </c>
      <c r="AF14" s="197"/>
      <c r="AG14" s="197">
        <f>AE14</f>
        <v>2298000</v>
      </c>
      <c r="AH14" s="197"/>
      <c r="AI14" s="197">
        <f>AG14</f>
        <v>2298000</v>
      </c>
    </row>
    <row r="15" spans="1:36">
      <c r="A15" s="205" t="s">
        <v>56</v>
      </c>
      <c r="B15" s="198" t="s">
        <v>37</v>
      </c>
      <c r="C15" s="197">
        <f>SUM(C16:C17)</f>
        <v>4510726</v>
      </c>
      <c r="D15" s="197">
        <f t="shared" ref="D15:E15" si="31">SUM(D16:D17)</f>
        <v>0</v>
      </c>
      <c r="E15" s="197">
        <f t="shared" si="31"/>
        <v>4510726</v>
      </c>
      <c r="F15" s="197">
        <f t="shared" ref="F15:G15" si="32">SUM(F16:F17)</f>
        <v>0</v>
      </c>
      <c r="G15" s="197">
        <f t="shared" si="32"/>
        <v>4510726</v>
      </c>
      <c r="H15" s="197">
        <f t="shared" ref="H15:I15" si="33">SUM(H16:H17)</f>
        <v>0</v>
      </c>
      <c r="I15" s="197">
        <f t="shared" si="33"/>
        <v>4510726</v>
      </c>
      <c r="J15" s="197">
        <f t="shared" ref="J15:K15" si="34">SUM(J16:J17)</f>
        <v>0</v>
      </c>
      <c r="K15" s="197">
        <f t="shared" si="34"/>
        <v>4510726</v>
      </c>
      <c r="L15" s="197">
        <f t="shared" ref="L15:M15" si="35">SUM(L16:L17)</f>
        <v>0</v>
      </c>
      <c r="M15" s="197">
        <f t="shared" si="35"/>
        <v>4510726</v>
      </c>
      <c r="N15" s="197">
        <f t="shared" ref="N15:O15" si="36">SUM(N16:N17)</f>
        <v>0</v>
      </c>
      <c r="O15" s="197">
        <f t="shared" si="36"/>
        <v>4510726</v>
      </c>
      <c r="P15" s="197">
        <f t="shared" ref="P15:AA15" si="37">SUM(P16:P17)</f>
        <v>4000726</v>
      </c>
      <c r="Q15" s="197">
        <f t="shared" si="37"/>
        <v>0</v>
      </c>
      <c r="R15" s="197">
        <f t="shared" si="37"/>
        <v>4000726</v>
      </c>
      <c r="S15" s="197">
        <f t="shared" ref="S15:T15" si="38">SUM(S16:S17)</f>
        <v>0</v>
      </c>
      <c r="T15" s="197">
        <f t="shared" si="38"/>
        <v>4000726</v>
      </c>
      <c r="U15" s="197">
        <f t="shared" ref="U15:V15" si="39">SUM(U16:U17)</f>
        <v>0</v>
      </c>
      <c r="V15" s="197">
        <f t="shared" si="39"/>
        <v>4000726</v>
      </c>
      <c r="W15" s="197">
        <f t="shared" ref="W15:X15" si="40">SUM(W16:W17)</f>
        <v>0</v>
      </c>
      <c r="X15" s="197">
        <f t="shared" si="40"/>
        <v>4000726</v>
      </c>
      <c r="Y15" s="197">
        <f t="shared" si="37"/>
        <v>4118726</v>
      </c>
      <c r="Z15" s="197">
        <f t="shared" si="37"/>
        <v>0</v>
      </c>
      <c r="AA15" s="197">
        <f t="shared" si="37"/>
        <v>4118726</v>
      </c>
      <c r="AB15" s="197">
        <f t="shared" ref="AB15:AC15" si="41">SUM(AB16:AB17)</f>
        <v>0</v>
      </c>
      <c r="AC15" s="197">
        <f t="shared" si="41"/>
        <v>4118726</v>
      </c>
      <c r="AD15" s="197">
        <f t="shared" ref="AD15:AE15" si="42">SUM(AD16:AD17)</f>
        <v>0</v>
      </c>
      <c r="AE15" s="197">
        <f t="shared" si="42"/>
        <v>4118726</v>
      </c>
      <c r="AF15" s="197">
        <f t="shared" ref="AF15:AG15" si="43">SUM(AF16:AF17)</f>
        <v>0</v>
      </c>
      <c r="AG15" s="197">
        <f t="shared" si="43"/>
        <v>4118726</v>
      </c>
      <c r="AH15" s="197">
        <f t="shared" ref="AH15:AI15" si="44">SUM(AH16:AH17)</f>
        <v>0</v>
      </c>
      <c r="AI15" s="197">
        <f t="shared" si="44"/>
        <v>4118726</v>
      </c>
    </row>
    <row r="16" spans="1:36" ht="19.149999999999999" customHeight="1">
      <c r="A16" s="205" t="s">
        <v>391</v>
      </c>
      <c r="B16" s="198" t="s">
        <v>390</v>
      </c>
      <c r="C16" s="197">
        <v>3380726</v>
      </c>
      <c r="D16" s="197"/>
      <c r="E16" s="197">
        <f>C16+D16</f>
        <v>3380726</v>
      </c>
      <c r="F16" s="197"/>
      <c r="G16" s="197">
        <f>E16+F16</f>
        <v>3380726</v>
      </c>
      <c r="H16" s="197"/>
      <c r="I16" s="197">
        <f>G16+H16</f>
        <v>3380726</v>
      </c>
      <c r="J16" s="197"/>
      <c r="K16" s="197">
        <f>I16+J16</f>
        <v>3380726</v>
      </c>
      <c r="L16" s="197"/>
      <c r="M16" s="197">
        <f>K16+L16</f>
        <v>3380726</v>
      </c>
      <c r="N16" s="197"/>
      <c r="O16" s="197">
        <f>M16+N16</f>
        <v>3380726</v>
      </c>
      <c r="P16" s="197">
        <v>2870726</v>
      </c>
      <c r="Q16" s="197"/>
      <c r="R16" s="197">
        <f>P16</f>
        <v>2870726</v>
      </c>
      <c r="S16" s="197"/>
      <c r="T16" s="197">
        <f>R16</f>
        <v>2870726</v>
      </c>
      <c r="U16" s="197"/>
      <c r="V16" s="197">
        <f>T16</f>
        <v>2870726</v>
      </c>
      <c r="W16" s="197"/>
      <c r="X16" s="197">
        <f>V16</f>
        <v>2870726</v>
      </c>
      <c r="Y16" s="197">
        <v>2988726</v>
      </c>
      <c r="Z16" s="197"/>
      <c r="AA16" s="197">
        <f>Y16</f>
        <v>2988726</v>
      </c>
      <c r="AB16" s="197"/>
      <c r="AC16" s="197">
        <f>AA16</f>
        <v>2988726</v>
      </c>
      <c r="AD16" s="197"/>
      <c r="AE16" s="197">
        <f>AC16</f>
        <v>2988726</v>
      </c>
      <c r="AF16" s="197"/>
      <c r="AG16" s="197">
        <f>AE16</f>
        <v>2988726</v>
      </c>
      <c r="AH16" s="197"/>
      <c r="AI16" s="197">
        <f>AG16</f>
        <v>2988726</v>
      </c>
    </row>
    <row r="17" spans="1:37" ht="30" customHeight="1">
      <c r="A17" s="205" t="s">
        <v>17</v>
      </c>
      <c r="B17" s="198" t="s">
        <v>38</v>
      </c>
      <c r="C17" s="197">
        <v>1130000</v>
      </c>
      <c r="D17" s="197"/>
      <c r="E17" s="197">
        <f>C17+D17</f>
        <v>1130000</v>
      </c>
      <c r="F17" s="197"/>
      <c r="G17" s="197">
        <f>E17+F17</f>
        <v>1130000</v>
      </c>
      <c r="H17" s="197"/>
      <c r="I17" s="197">
        <f>G17+H17</f>
        <v>1130000</v>
      </c>
      <c r="J17" s="197"/>
      <c r="K17" s="197">
        <f>I17+J17</f>
        <v>1130000</v>
      </c>
      <c r="L17" s="197"/>
      <c r="M17" s="197">
        <f>K17+L17</f>
        <v>1130000</v>
      </c>
      <c r="N17" s="197"/>
      <c r="O17" s="197">
        <f>M17+N17</f>
        <v>1130000</v>
      </c>
      <c r="P17" s="197">
        <v>1130000</v>
      </c>
      <c r="Q17" s="197"/>
      <c r="R17" s="197">
        <f>P17</f>
        <v>1130000</v>
      </c>
      <c r="S17" s="197"/>
      <c r="T17" s="197">
        <f>R17</f>
        <v>1130000</v>
      </c>
      <c r="U17" s="197"/>
      <c r="V17" s="197">
        <f>T17</f>
        <v>1130000</v>
      </c>
      <c r="W17" s="197"/>
      <c r="X17" s="197">
        <f>V17</f>
        <v>1130000</v>
      </c>
      <c r="Y17" s="197">
        <v>1130000</v>
      </c>
      <c r="Z17" s="197"/>
      <c r="AA17" s="197">
        <f>Y17</f>
        <v>1130000</v>
      </c>
      <c r="AB17" s="197"/>
      <c r="AC17" s="197">
        <f>AA17</f>
        <v>1130000</v>
      </c>
      <c r="AD17" s="197"/>
      <c r="AE17" s="197">
        <f>AC17</f>
        <v>1130000</v>
      </c>
      <c r="AF17" s="197"/>
      <c r="AG17" s="197">
        <f>AE17</f>
        <v>1130000</v>
      </c>
      <c r="AH17" s="197"/>
      <c r="AI17" s="197">
        <f>AG17</f>
        <v>1130000</v>
      </c>
    </row>
    <row r="18" spans="1:37" ht="31.9" customHeight="1">
      <c r="A18" s="205" t="s">
        <v>13</v>
      </c>
      <c r="B18" s="198" t="s">
        <v>39</v>
      </c>
      <c r="C18" s="197">
        <f>SUM(C19:C21)</f>
        <v>15675000</v>
      </c>
      <c r="D18" s="197">
        <f t="shared" ref="D18:AA18" si="45">SUM(D19:D21)</f>
        <v>0</v>
      </c>
      <c r="E18" s="197">
        <f t="shared" si="45"/>
        <v>15675000</v>
      </c>
      <c r="F18" s="197">
        <f t="shared" ref="F18:G18" si="46">SUM(F19:F21)</f>
        <v>0</v>
      </c>
      <c r="G18" s="197">
        <f t="shared" si="46"/>
        <v>15675000</v>
      </c>
      <c r="H18" s="197">
        <f t="shared" ref="H18:I18" si="47">SUM(H19:H21)</f>
        <v>0</v>
      </c>
      <c r="I18" s="197">
        <f t="shared" si="47"/>
        <v>15675000</v>
      </c>
      <c r="J18" s="197">
        <f t="shared" ref="J18:K18" si="48">SUM(J19:J21)</f>
        <v>0</v>
      </c>
      <c r="K18" s="197">
        <f t="shared" si="48"/>
        <v>15675000</v>
      </c>
      <c r="L18" s="197">
        <f t="shared" ref="L18:M18" si="49">SUM(L19:L21)</f>
        <v>0</v>
      </c>
      <c r="M18" s="197">
        <f t="shared" si="49"/>
        <v>15675000</v>
      </c>
      <c r="N18" s="197">
        <f t="shared" ref="N18:O18" si="50">SUM(N19:N21)</f>
        <v>0</v>
      </c>
      <c r="O18" s="197">
        <f t="shared" si="50"/>
        <v>15675000</v>
      </c>
      <c r="P18" s="197">
        <f t="shared" si="45"/>
        <v>15675000</v>
      </c>
      <c r="Q18" s="197">
        <f t="shared" si="45"/>
        <v>0</v>
      </c>
      <c r="R18" s="197">
        <f t="shared" si="45"/>
        <v>15675000</v>
      </c>
      <c r="S18" s="197">
        <f t="shared" ref="S18:T18" si="51">SUM(S19:S21)</f>
        <v>0</v>
      </c>
      <c r="T18" s="197">
        <f t="shared" si="51"/>
        <v>15675000</v>
      </c>
      <c r="U18" s="197">
        <f t="shared" ref="U18:V18" si="52">SUM(U19:U21)</f>
        <v>0</v>
      </c>
      <c r="V18" s="197">
        <f t="shared" si="52"/>
        <v>15675000</v>
      </c>
      <c r="W18" s="197">
        <f t="shared" ref="W18:X18" si="53">SUM(W19:W21)</f>
        <v>0</v>
      </c>
      <c r="X18" s="197">
        <f t="shared" si="53"/>
        <v>15675000</v>
      </c>
      <c r="Y18" s="197">
        <f t="shared" si="45"/>
        <v>15675000</v>
      </c>
      <c r="Z18" s="197">
        <f t="shared" si="45"/>
        <v>0</v>
      </c>
      <c r="AA18" s="197">
        <f t="shared" si="45"/>
        <v>15675000</v>
      </c>
      <c r="AB18" s="197">
        <f t="shared" ref="AB18:AC18" si="54">SUM(AB19:AB21)</f>
        <v>0</v>
      </c>
      <c r="AC18" s="197">
        <f t="shared" si="54"/>
        <v>15675000</v>
      </c>
      <c r="AD18" s="197">
        <f t="shared" ref="AD18:AE18" si="55">SUM(AD19:AD21)</f>
        <v>0</v>
      </c>
      <c r="AE18" s="197">
        <f t="shared" si="55"/>
        <v>15675000</v>
      </c>
      <c r="AF18" s="197">
        <f t="shared" ref="AF18:AG18" si="56">SUM(AF19:AF21)</f>
        <v>0</v>
      </c>
      <c r="AG18" s="197">
        <f t="shared" si="56"/>
        <v>15675000</v>
      </c>
      <c r="AH18" s="197">
        <f t="shared" ref="AH18:AI18" si="57">SUM(AH19:AH21)</f>
        <v>0</v>
      </c>
      <c r="AI18" s="197">
        <f t="shared" si="57"/>
        <v>15675000</v>
      </c>
      <c r="AJ18" s="186">
        <f>SUM(C19:C21)-C18</f>
        <v>0</v>
      </c>
    </row>
    <row r="19" spans="1:37" ht="45.6" customHeight="1">
      <c r="A19" s="205" t="s">
        <v>60</v>
      </c>
      <c r="B19" s="198" t="s">
        <v>41</v>
      </c>
      <c r="C19" s="197">
        <f>250000+10115000+417000</f>
        <v>10782000</v>
      </c>
      <c r="D19" s="197"/>
      <c r="E19" s="197">
        <f>C19+D19</f>
        <v>10782000</v>
      </c>
      <c r="F19" s="197"/>
      <c r="G19" s="197">
        <f>E19+F19</f>
        <v>10782000</v>
      </c>
      <c r="H19" s="197"/>
      <c r="I19" s="197">
        <f>G19+H19</f>
        <v>10782000</v>
      </c>
      <c r="J19" s="197"/>
      <c r="K19" s="197">
        <f>I19+J19</f>
        <v>10782000</v>
      </c>
      <c r="L19" s="197"/>
      <c r="M19" s="197">
        <f>K19+L19</f>
        <v>10782000</v>
      </c>
      <c r="N19" s="197"/>
      <c r="O19" s="197">
        <f>M19+N19</f>
        <v>10782000</v>
      </c>
      <c r="P19" s="197">
        <f>15675000-5309000-1000+417000</f>
        <v>10782000</v>
      </c>
      <c r="Q19" s="197"/>
      <c r="R19" s="197">
        <f>P19</f>
        <v>10782000</v>
      </c>
      <c r="S19" s="197"/>
      <c r="T19" s="197">
        <f>R19</f>
        <v>10782000</v>
      </c>
      <c r="U19" s="197"/>
      <c r="V19" s="197">
        <f>T19</f>
        <v>10782000</v>
      </c>
      <c r="W19" s="197"/>
      <c r="X19" s="197">
        <f>V19</f>
        <v>10782000</v>
      </c>
      <c r="Y19" s="197">
        <f>P19</f>
        <v>10782000</v>
      </c>
      <c r="Z19" s="197"/>
      <c r="AA19" s="197">
        <f>Y19</f>
        <v>10782000</v>
      </c>
      <c r="AB19" s="197"/>
      <c r="AC19" s="197">
        <f>AA19</f>
        <v>10782000</v>
      </c>
      <c r="AD19" s="197"/>
      <c r="AE19" s="197">
        <f>AC19</f>
        <v>10782000</v>
      </c>
      <c r="AF19" s="197"/>
      <c r="AG19" s="197">
        <f>AE19</f>
        <v>10782000</v>
      </c>
      <c r="AH19" s="197"/>
      <c r="AI19" s="197">
        <f>AG19</f>
        <v>10782000</v>
      </c>
    </row>
    <row r="20" spans="1:37" ht="21" customHeight="1">
      <c r="A20" s="205" t="s">
        <v>14</v>
      </c>
      <c r="B20" s="198" t="s">
        <v>42</v>
      </c>
      <c r="C20" s="197">
        <v>0</v>
      </c>
      <c r="D20" s="197"/>
      <c r="E20" s="197">
        <f t="shared" ref="E20:E21" si="58">C20+D20</f>
        <v>0</v>
      </c>
      <c r="F20" s="197"/>
      <c r="G20" s="197">
        <f t="shared" ref="G20:G21" si="59">E20+F20</f>
        <v>0</v>
      </c>
      <c r="H20" s="197"/>
      <c r="I20" s="197">
        <f t="shared" ref="I20:I21" si="60">G20+H20</f>
        <v>0</v>
      </c>
      <c r="J20" s="197"/>
      <c r="K20" s="197">
        <f t="shared" ref="K20:K21" si="61">I20+J20</f>
        <v>0</v>
      </c>
      <c r="L20" s="197"/>
      <c r="M20" s="197">
        <f t="shared" ref="M20:M21" si="62">K20+L20</f>
        <v>0</v>
      </c>
      <c r="N20" s="197"/>
      <c r="O20" s="197">
        <f t="shared" ref="O20:O21" si="63">M20+N20</f>
        <v>0</v>
      </c>
      <c r="P20" s="197">
        <v>0</v>
      </c>
      <c r="Q20" s="197"/>
      <c r="R20" s="197"/>
      <c r="S20" s="197"/>
      <c r="T20" s="197"/>
      <c r="U20" s="197"/>
      <c r="V20" s="197"/>
      <c r="W20" s="197"/>
      <c r="X20" s="197"/>
      <c r="Y20" s="197">
        <v>0</v>
      </c>
      <c r="Z20" s="197"/>
      <c r="AA20" s="197">
        <f>Y20</f>
        <v>0</v>
      </c>
      <c r="AB20" s="197"/>
      <c r="AC20" s="197">
        <f>AA20</f>
        <v>0</v>
      </c>
      <c r="AD20" s="197"/>
      <c r="AE20" s="197">
        <f>AC20</f>
        <v>0</v>
      </c>
      <c r="AF20" s="197"/>
      <c r="AG20" s="197">
        <f>AE20</f>
        <v>0</v>
      </c>
      <c r="AH20" s="197"/>
      <c r="AI20" s="197">
        <f>AG20</f>
        <v>0</v>
      </c>
    </row>
    <row r="21" spans="1:37" ht="44.45" customHeight="1">
      <c r="A21" s="207" t="s">
        <v>80</v>
      </c>
      <c r="B21" s="198" t="s">
        <v>77</v>
      </c>
      <c r="C21" s="197">
        <f>93000+4800000</f>
        <v>4893000</v>
      </c>
      <c r="D21" s="197"/>
      <c r="E21" s="197">
        <f t="shared" si="58"/>
        <v>4893000</v>
      </c>
      <c r="F21" s="197"/>
      <c r="G21" s="197">
        <f t="shared" si="59"/>
        <v>4893000</v>
      </c>
      <c r="H21" s="197"/>
      <c r="I21" s="197">
        <f t="shared" si="60"/>
        <v>4893000</v>
      </c>
      <c r="J21" s="197"/>
      <c r="K21" s="197">
        <f t="shared" si="61"/>
        <v>4893000</v>
      </c>
      <c r="L21" s="197"/>
      <c r="M21" s="197">
        <f t="shared" si="62"/>
        <v>4893000</v>
      </c>
      <c r="N21" s="197"/>
      <c r="O21" s="197">
        <f t="shared" si="63"/>
        <v>4893000</v>
      </c>
      <c r="P21" s="197">
        <f>C21</f>
        <v>4893000</v>
      </c>
      <c r="Q21" s="197"/>
      <c r="R21" s="197">
        <f>P21</f>
        <v>4893000</v>
      </c>
      <c r="S21" s="197"/>
      <c r="T21" s="197">
        <f>R21</f>
        <v>4893000</v>
      </c>
      <c r="U21" s="197"/>
      <c r="V21" s="197">
        <f>T21</f>
        <v>4893000</v>
      </c>
      <c r="W21" s="197"/>
      <c r="X21" s="197">
        <f>V21</f>
        <v>4893000</v>
      </c>
      <c r="Y21" s="197">
        <f>C21</f>
        <v>4893000</v>
      </c>
      <c r="Z21" s="197"/>
      <c r="AA21" s="197">
        <f>Y21</f>
        <v>4893000</v>
      </c>
      <c r="AB21" s="197"/>
      <c r="AC21" s="197">
        <f>AA21</f>
        <v>4893000</v>
      </c>
      <c r="AD21" s="197"/>
      <c r="AE21" s="197">
        <f>AC21</f>
        <v>4893000</v>
      </c>
      <c r="AF21" s="197"/>
      <c r="AG21" s="197">
        <f>AE21</f>
        <v>4893000</v>
      </c>
      <c r="AH21" s="197"/>
      <c r="AI21" s="197">
        <f>AG21</f>
        <v>4893000</v>
      </c>
    </row>
    <row r="22" spans="1:37" s="184" customFormat="1" ht="19.899999999999999" customHeight="1">
      <c r="A22" s="205" t="s">
        <v>19</v>
      </c>
      <c r="B22" s="198" t="s">
        <v>43</v>
      </c>
      <c r="C22" s="197">
        <v>237240</v>
      </c>
      <c r="D22" s="197"/>
      <c r="E22" s="197">
        <f>C22+D22</f>
        <v>237240</v>
      </c>
      <c r="F22" s="197"/>
      <c r="G22" s="197">
        <f>E22+F22</f>
        <v>237240</v>
      </c>
      <c r="H22" s="197"/>
      <c r="I22" s="197">
        <f>G22+H22</f>
        <v>237240</v>
      </c>
      <c r="J22" s="197"/>
      <c r="K22" s="197">
        <f>I22+J22</f>
        <v>237240</v>
      </c>
      <c r="L22" s="197"/>
      <c r="M22" s="197">
        <f>K22+L22</f>
        <v>237240</v>
      </c>
      <c r="N22" s="197"/>
      <c r="O22" s="197">
        <f>M22+N22</f>
        <v>237240</v>
      </c>
      <c r="P22" s="197">
        <v>237240</v>
      </c>
      <c r="Q22" s="197"/>
      <c r="R22" s="197">
        <f>P22</f>
        <v>237240</v>
      </c>
      <c r="S22" s="197"/>
      <c r="T22" s="197">
        <f>R22</f>
        <v>237240</v>
      </c>
      <c r="U22" s="197"/>
      <c r="V22" s="197">
        <f>T22</f>
        <v>237240</v>
      </c>
      <c r="W22" s="197"/>
      <c r="X22" s="197">
        <f>V22</f>
        <v>237240</v>
      </c>
      <c r="Y22" s="197">
        <v>237240</v>
      </c>
      <c r="Z22" s="197"/>
      <c r="AA22" s="197">
        <f>Y22</f>
        <v>237240</v>
      </c>
      <c r="AB22" s="197"/>
      <c r="AC22" s="197">
        <f>AA22</f>
        <v>237240</v>
      </c>
      <c r="AD22" s="197"/>
      <c r="AE22" s="197">
        <f>AC22</f>
        <v>237240</v>
      </c>
      <c r="AF22" s="197"/>
      <c r="AG22" s="197">
        <f>AE22</f>
        <v>237240</v>
      </c>
      <c r="AH22" s="197"/>
      <c r="AI22" s="197">
        <f>AG22</f>
        <v>237240</v>
      </c>
      <c r="AK22" s="183"/>
    </row>
    <row r="23" spans="1:37" s="184" customFormat="1" ht="21.6" customHeight="1">
      <c r="A23" s="205" t="s">
        <v>141</v>
      </c>
      <c r="B23" s="198" t="s">
        <v>46</v>
      </c>
      <c r="C23" s="197">
        <f>SUM(C24:C25)</f>
        <v>100000</v>
      </c>
      <c r="D23" s="197">
        <f t="shared" ref="D23:E23" si="64">SUM(D24:D25)</f>
        <v>0</v>
      </c>
      <c r="E23" s="197">
        <f t="shared" si="64"/>
        <v>100000</v>
      </c>
      <c r="F23" s="197">
        <f t="shared" ref="F23:G23" si="65">SUM(F24:F25)</f>
        <v>0</v>
      </c>
      <c r="G23" s="197">
        <f t="shared" si="65"/>
        <v>100000</v>
      </c>
      <c r="H23" s="197">
        <f t="shared" ref="H23:I23" si="66">SUM(H24:H25)</f>
        <v>0</v>
      </c>
      <c r="I23" s="197">
        <f t="shared" si="66"/>
        <v>100000</v>
      </c>
      <c r="J23" s="197">
        <f t="shared" ref="J23:K23" si="67">SUM(J24:J25)</f>
        <v>0</v>
      </c>
      <c r="K23" s="197">
        <f t="shared" si="67"/>
        <v>100000</v>
      </c>
      <c r="L23" s="197">
        <f t="shared" ref="L23:M23" si="68">SUM(L24:L25)</f>
        <v>0</v>
      </c>
      <c r="M23" s="197">
        <f t="shared" si="68"/>
        <v>100000</v>
      </c>
      <c r="N23" s="197">
        <f t="shared" ref="N23:O23" si="69">SUM(N24:N25)</f>
        <v>0</v>
      </c>
      <c r="O23" s="197">
        <f t="shared" si="69"/>
        <v>100000</v>
      </c>
      <c r="P23" s="197">
        <f t="shared" ref="P23:AA23" si="70">SUM(P24:P25)</f>
        <v>0</v>
      </c>
      <c r="Q23" s="197">
        <f t="shared" si="70"/>
        <v>0</v>
      </c>
      <c r="R23" s="197">
        <f t="shared" si="70"/>
        <v>0</v>
      </c>
      <c r="S23" s="197">
        <f t="shared" ref="S23:T23" si="71">SUM(S24:S25)</f>
        <v>0</v>
      </c>
      <c r="T23" s="197">
        <f t="shared" si="71"/>
        <v>0</v>
      </c>
      <c r="U23" s="197">
        <f t="shared" ref="U23:V23" si="72">SUM(U24:U25)</f>
        <v>0</v>
      </c>
      <c r="V23" s="197">
        <f t="shared" si="72"/>
        <v>0</v>
      </c>
      <c r="W23" s="197">
        <f t="shared" ref="W23:X23" si="73">SUM(W24:W25)</f>
        <v>0</v>
      </c>
      <c r="X23" s="197">
        <f t="shared" si="73"/>
        <v>0</v>
      </c>
      <c r="Y23" s="197">
        <f t="shared" si="70"/>
        <v>0</v>
      </c>
      <c r="Z23" s="197">
        <f t="shared" si="70"/>
        <v>0</v>
      </c>
      <c r="AA23" s="197">
        <f t="shared" si="70"/>
        <v>0</v>
      </c>
      <c r="AB23" s="197">
        <f t="shared" ref="AB23:AC23" si="74">SUM(AB24:AB25)</f>
        <v>0</v>
      </c>
      <c r="AC23" s="197">
        <f t="shared" si="74"/>
        <v>0</v>
      </c>
      <c r="AD23" s="197">
        <f t="shared" ref="AD23:AE23" si="75">SUM(AD24:AD25)</f>
        <v>0</v>
      </c>
      <c r="AE23" s="197">
        <f t="shared" si="75"/>
        <v>0</v>
      </c>
      <c r="AF23" s="197">
        <f t="shared" ref="AF23:AG23" si="76">SUM(AF24:AF25)</f>
        <v>0</v>
      </c>
      <c r="AG23" s="197">
        <f t="shared" si="76"/>
        <v>0</v>
      </c>
      <c r="AH23" s="197">
        <f t="shared" ref="AH23:AI23" si="77">SUM(AH24:AH25)</f>
        <v>0</v>
      </c>
      <c r="AI23" s="197">
        <f t="shared" si="77"/>
        <v>0</v>
      </c>
      <c r="AK23" s="183"/>
    </row>
    <row r="24" spans="1:37" s="184" customFormat="1">
      <c r="A24" s="205" t="s">
        <v>63</v>
      </c>
      <c r="B24" s="198" t="s">
        <v>64</v>
      </c>
      <c r="C24" s="197">
        <v>100000</v>
      </c>
      <c r="D24" s="197"/>
      <c r="E24" s="197">
        <f>C24+D24</f>
        <v>100000</v>
      </c>
      <c r="F24" s="197"/>
      <c r="G24" s="197">
        <f>E24+F24</f>
        <v>100000</v>
      </c>
      <c r="H24" s="197"/>
      <c r="I24" s="197">
        <f>G24+H24</f>
        <v>100000</v>
      </c>
      <c r="J24" s="197"/>
      <c r="K24" s="197">
        <f>I24+J24</f>
        <v>100000</v>
      </c>
      <c r="L24" s="197"/>
      <c r="M24" s="197">
        <f>K24+L24</f>
        <v>100000</v>
      </c>
      <c r="N24" s="197"/>
      <c r="O24" s="197">
        <f>M24+N24</f>
        <v>100000</v>
      </c>
      <c r="P24" s="197"/>
      <c r="Q24" s="197"/>
      <c r="R24" s="197"/>
      <c r="S24" s="197"/>
      <c r="T24" s="197"/>
      <c r="U24" s="197"/>
      <c r="V24" s="197"/>
      <c r="W24" s="197"/>
      <c r="X24" s="197"/>
      <c r="Y24" s="197"/>
      <c r="Z24" s="197"/>
      <c r="AA24" s="197"/>
      <c r="AB24" s="197"/>
      <c r="AC24" s="197"/>
      <c r="AD24" s="197"/>
      <c r="AE24" s="197"/>
      <c r="AF24" s="197"/>
      <c r="AG24" s="197"/>
      <c r="AH24" s="197"/>
      <c r="AI24" s="197"/>
      <c r="AK24" s="183"/>
    </row>
    <row r="25" spans="1:37" s="184" customFormat="1">
      <c r="A25" s="205" t="s">
        <v>67</v>
      </c>
      <c r="B25" s="198" t="s">
        <v>70</v>
      </c>
      <c r="C25" s="197">
        <v>0</v>
      </c>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K25" s="183"/>
    </row>
    <row r="26" spans="1:37" s="184" customFormat="1">
      <c r="A26" s="205" t="s">
        <v>20</v>
      </c>
      <c r="B26" s="198" t="s">
        <v>47</v>
      </c>
      <c r="C26" s="197">
        <f>C27+C28</f>
        <v>2194000</v>
      </c>
      <c r="D26" s="197">
        <f t="shared" ref="D26:E26" si="78">D27+D28</f>
        <v>0</v>
      </c>
      <c r="E26" s="197">
        <f t="shared" si="78"/>
        <v>2194000</v>
      </c>
      <c r="F26" s="197">
        <f t="shared" ref="F26:G26" si="79">F27+F28</f>
        <v>0</v>
      </c>
      <c r="G26" s="197">
        <f t="shared" si="79"/>
        <v>2194000</v>
      </c>
      <c r="H26" s="197">
        <f t="shared" ref="H26:I26" si="80">H27+H28</f>
        <v>0</v>
      </c>
      <c r="I26" s="197">
        <f t="shared" si="80"/>
        <v>2194000</v>
      </c>
      <c r="J26" s="197">
        <f t="shared" ref="J26:K26" si="81">J27+J28</f>
        <v>0</v>
      </c>
      <c r="K26" s="197">
        <f t="shared" si="81"/>
        <v>2194000</v>
      </c>
      <c r="L26" s="197">
        <f t="shared" ref="L26:M26" si="82">L27+L28</f>
        <v>0</v>
      </c>
      <c r="M26" s="197">
        <f t="shared" si="82"/>
        <v>2194000</v>
      </c>
      <c r="N26" s="197">
        <f t="shared" ref="N26:O26" si="83">N27+N28</f>
        <v>0</v>
      </c>
      <c r="O26" s="197">
        <f t="shared" si="83"/>
        <v>2194000</v>
      </c>
      <c r="P26" s="197">
        <f>P27+P28</f>
        <v>1770000</v>
      </c>
      <c r="Q26" s="197">
        <f t="shared" ref="Q26:R26" si="84">Q27+Q28</f>
        <v>0</v>
      </c>
      <c r="R26" s="197">
        <f t="shared" si="84"/>
        <v>1770000</v>
      </c>
      <c r="S26" s="197">
        <f t="shared" ref="S26:T26" si="85">S27+S28</f>
        <v>0</v>
      </c>
      <c r="T26" s="197">
        <f t="shared" si="85"/>
        <v>1770000</v>
      </c>
      <c r="U26" s="197">
        <f t="shared" ref="U26:V26" si="86">U27+U28</f>
        <v>0</v>
      </c>
      <c r="V26" s="197">
        <f t="shared" si="86"/>
        <v>1770000</v>
      </c>
      <c r="W26" s="197">
        <f t="shared" ref="W26:X26" si="87">W27+W28</f>
        <v>0</v>
      </c>
      <c r="X26" s="197">
        <f t="shared" si="87"/>
        <v>1770000</v>
      </c>
      <c r="Y26" s="197">
        <f>Y27+Y28</f>
        <v>1161091</v>
      </c>
      <c r="Z26" s="197">
        <f t="shared" ref="Z26:AA26" si="88">Z27+Z28</f>
        <v>0</v>
      </c>
      <c r="AA26" s="197">
        <f t="shared" si="88"/>
        <v>1161091</v>
      </c>
      <c r="AB26" s="197">
        <f t="shared" ref="AB26:AC26" si="89">AB27+AB28</f>
        <v>0</v>
      </c>
      <c r="AC26" s="197">
        <f t="shared" si="89"/>
        <v>1161091</v>
      </c>
      <c r="AD26" s="197">
        <f t="shared" ref="AD26:AE26" si="90">AD27+AD28</f>
        <v>0</v>
      </c>
      <c r="AE26" s="197">
        <f t="shared" si="90"/>
        <v>1161091</v>
      </c>
      <c r="AF26" s="197">
        <f t="shared" ref="AF26:AG26" si="91">AF27+AF28</f>
        <v>0</v>
      </c>
      <c r="AG26" s="197">
        <f t="shared" si="91"/>
        <v>1161091</v>
      </c>
      <c r="AH26" s="197">
        <f t="shared" ref="AH26:AI26" si="92">AH27+AH28</f>
        <v>0</v>
      </c>
      <c r="AI26" s="197">
        <f t="shared" si="92"/>
        <v>1161091</v>
      </c>
      <c r="AK26" s="183"/>
    </row>
    <row r="27" spans="1:37" s="184" customFormat="1" ht="45" customHeight="1">
      <c r="A27" s="205" t="s">
        <v>342</v>
      </c>
      <c r="B27" s="198" t="s">
        <v>343</v>
      </c>
      <c r="C27" s="197">
        <v>1894000</v>
      </c>
      <c r="D27" s="197"/>
      <c r="E27" s="197">
        <f>C27+D27</f>
        <v>1894000</v>
      </c>
      <c r="F27" s="197"/>
      <c r="G27" s="197">
        <f>E27+F27</f>
        <v>1894000</v>
      </c>
      <c r="H27" s="197"/>
      <c r="I27" s="197">
        <f>G27+H27</f>
        <v>1894000</v>
      </c>
      <c r="J27" s="197"/>
      <c r="K27" s="197">
        <f>I27+J27</f>
        <v>1894000</v>
      </c>
      <c r="L27" s="197"/>
      <c r="M27" s="197">
        <f>K27+L27</f>
        <v>1894000</v>
      </c>
      <c r="N27" s="197"/>
      <c r="O27" s="197">
        <f>M27+N27</f>
        <v>1894000</v>
      </c>
      <c r="P27" s="197">
        <v>1470000</v>
      </c>
      <c r="Q27" s="197"/>
      <c r="R27" s="197">
        <f>P27</f>
        <v>1470000</v>
      </c>
      <c r="S27" s="197"/>
      <c r="T27" s="197">
        <f>R27</f>
        <v>1470000</v>
      </c>
      <c r="U27" s="197"/>
      <c r="V27" s="197">
        <f>T27</f>
        <v>1470000</v>
      </c>
      <c r="W27" s="197"/>
      <c r="X27" s="197">
        <f>V27</f>
        <v>1470000</v>
      </c>
      <c r="Y27" s="197">
        <v>861091</v>
      </c>
      <c r="Z27" s="197"/>
      <c r="AA27" s="197">
        <f>Y27</f>
        <v>861091</v>
      </c>
      <c r="AB27" s="197"/>
      <c r="AC27" s="197">
        <f>AA27</f>
        <v>861091</v>
      </c>
      <c r="AD27" s="197"/>
      <c r="AE27" s="197">
        <f>AC27</f>
        <v>861091</v>
      </c>
      <c r="AF27" s="197"/>
      <c r="AG27" s="197">
        <f>AE27</f>
        <v>861091</v>
      </c>
      <c r="AH27" s="197"/>
      <c r="AI27" s="197">
        <f>AG27</f>
        <v>861091</v>
      </c>
      <c r="AK27" s="183"/>
    </row>
    <row r="28" spans="1:37" s="184" customFormat="1" ht="19.899999999999999" customHeight="1">
      <c r="A28" s="205" t="s">
        <v>79</v>
      </c>
      <c r="B28" s="198" t="s">
        <v>55</v>
      </c>
      <c r="C28" s="197">
        <v>300000</v>
      </c>
      <c r="D28" s="197"/>
      <c r="E28" s="197">
        <f>C28+D28</f>
        <v>300000</v>
      </c>
      <c r="F28" s="197"/>
      <c r="G28" s="197">
        <f>E28+F28</f>
        <v>300000</v>
      </c>
      <c r="H28" s="197"/>
      <c r="I28" s="197">
        <f>G28+H28</f>
        <v>300000</v>
      </c>
      <c r="J28" s="197"/>
      <c r="K28" s="197">
        <f>I28+J28</f>
        <v>300000</v>
      </c>
      <c r="L28" s="197"/>
      <c r="M28" s="197">
        <f>K28+L28</f>
        <v>300000</v>
      </c>
      <c r="N28" s="197"/>
      <c r="O28" s="197">
        <f>M28+N28</f>
        <v>300000</v>
      </c>
      <c r="P28" s="197">
        <v>300000</v>
      </c>
      <c r="Q28" s="197"/>
      <c r="R28" s="197">
        <f>P28</f>
        <v>300000</v>
      </c>
      <c r="S28" s="197"/>
      <c r="T28" s="197">
        <f>R28</f>
        <v>300000</v>
      </c>
      <c r="U28" s="197"/>
      <c r="V28" s="197">
        <f>T28</f>
        <v>300000</v>
      </c>
      <c r="W28" s="197"/>
      <c r="X28" s="197">
        <f>V28</f>
        <v>300000</v>
      </c>
      <c r="Y28" s="197">
        <v>300000</v>
      </c>
      <c r="Z28" s="197"/>
      <c r="AA28" s="197">
        <f>Y28</f>
        <v>300000</v>
      </c>
      <c r="AB28" s="197"/>
      <c r="AC28" s="197">
        <f>AA28</f>
        <v>300000</v>
      </c>
      <c r="AD28" s="197"/>
      <c r="AE28" s="197">
        <f>AC28</f>
        <v>300000</v>
      </c>
      <c r="AF28" s="197"/>
      <c r="AG28" s="197">
        <f>AE28</f>
        <v>300000</v>
      </c>
      <c r="AH28" s="197"/>
      <c r="AI28" s="197">
        <f>AG28</f>
        <v>300000</v>
      </c>
      <c r="AK28" s="183"/>
    </row>
    <row r="29" spans="1:37" s="184" customFormat="1">
      <c r="A29" s="205" t="s">
        <v>15</v>
      </c>
      <c r="B29" s="198" t="s">
        <v>49</v>
      </c>
      <c r="C29" s="197">
        <v>498000</v>
      </c>
      <c r="D29" s="197"/>
      <c r="E29" s="197">
        <f>C29+D29</f>
        <v>498000</v>
      </c>
      <c r="F29" s="197"/>
      <c r="G29" s="197">
        <f>E29+F29</f>
        <v>498000</v>
      </c>
      <c r="H29" s="197"/>
      <c r="I29" s="197">
        <f>G29+H29</f>
        <v>498000</v>
      </c>
      <c r="J29" s="197"/>
      <c r="K29" s="197">
        <f>I29+J29</f>
        <v>498000</v>
      </c>
      <c r="L29" s="197"/>
      <c r="M29" s="197">
        <f>K29+L29</f>
        <v>498000</v>
      </c>
      <c r="N29" s="197"/>
      <c r="O29" s="197">
        <f>M29+N29</f>
        <v>498000</v>
      </c>
      <c r="P29" s="197">
        <v>498000</v>
      </c>
      <c r="Q29" s="197"/>
      <c r="R29" s="197">
        <f>P29</f>
        <v>498000</v>
      </c>
      <c r="S29" s="197"/>
      <c r="T29" s="197">
        <f>R29</f>
        <v>498000</v>
      </c>
      <c r="U29" s="197"/>
      <c r="V29" s="197">
        <f>T29</f>
        <v>498000</v>
      </c>
      <c r="W29" s="197"/>
      <c r="X29" s="197">
        <f>V29</f>
        <v>498000</v>
      </c>
      <c r="Y29" s="197">
        <v>498000</v>
      </c>
      <c r="Z29" s="197"/>
      <c r="AA29" s="197">
        <f>Y29</f>
        <v>498000</v>
      </c>
      <c r="AB29" s="197"/>
      <c r="AC29" s="197">
        <f>AA29</f>
        <v>498000</v>
      </c>
      <c r="AD29" s="197"/>
      <c r="AE29" s="197">
        <f>AC29</f>
        <v>498000</v>
      </c>
      <c r="AF29" s="197"/>
      <c r="AG29" s="197">
        <f>AE29</f>
        <v>498000</v>
      </c>
      <c r="AH29" s="197"/>
      <c r="AI29" s="197">
        <f>AG29</f>
        <v>498000</v>
      </c>
      <c r="AK29" s="183"/>
    </row>
    <row r="30" spans="1:37" s="184" customFormat="1" ht="22.9" customHeight="1">
      <c r="A30" s="204" t="s">
        <v>270</v>
      </c>
      <c r="B30" s="199" t="s">
        <v>271</v>
      </c>
      <c r="C30" s="196">
        <f t="shared" ref="C30:P30" si="93">C31+C113+C115+C116</f>
        <v>1092458750.8700001</v>
      </c>
      <c r="D30" s="196">
        <f t="shared" si="93"/>
        <v>67362575</v>
      </c>
      <c r="E30" s="196">
        <f t="shared" si="93"/>
        <v>1159821325.8700001</v>
      </c>
      <c r="F30" s="196">
        <f t="shared" si="93"/>
        <v>-21183649.850000001</v>
      </c>
      <c r="G30" s="196">
        <f t="shared" si="93"/>
        <v>1138637676.02</v>
      </c>
      <c r="H30" s="196">
        <f t="shared" si="93"/>
        <v>34769467.579999998</v>
      </c>
      <c r="I30" s="196">
        <f t="shared" si="93"/>
        <v>1173407143.5999999</v>
      </c>
      <c r="J30" s="196">
        <f t="shared" ref="J30:K30" si="94">J31+J113+J115+J116</f>
        <v>20277600.680000003</v>
      </c>
      <c r="K30" s="196">
        <f t="shared" si="94"/>
        <v>1193684744.28</v>
      </c>
      <c r="L30" s="196">
        <f t="shared" ref="L30:M30" si="95">L31+L113+L115+L116</f>
        <v>207827.58</v>
      </c>
      <c r="M30" s="196">
        <f t="shared" si="95"/>
        <v>1193892571.8600001</v>
      </c>
      <c r="N30" s="196">
        <f t="shared" ref="N30:O30" si="96">N31+N113+N115+N116</f>
        <v>3590719.58</v>
      </c>
      <c r="O30" s="196">
        <f t="shared" si="96"/>
        <v>1197483291.4400001</v>
      </c>
      <c r="P30" s="196">
        <f t="shared" si="93"/>
        <v>1637978576.21</v>
      </c>
      <c r="Q30" s="196">
        <f t="shared" ref="Q30:AC30" si="97">Q31+Q113</f>
        <v>54415355.730000004</v>
      </c>
      <c r="R30" s="196">
        <f t="shared" si="97"/>
        <v>1692393931.9399998</v>
      </c>
      <c r="S30" s="196">
        <f t="shared" si="97"/>
        <v>-92574250</v>
      </c>
      <c r="T30" s="196">
        <f t="shared" si="97"/>
        <v>1599819681.9399998</v>
      </c>
      <c r="U30" s="196">
        <f t="shared" si="97"/>
        <v>-538544</v>
      </c>
      <c r="V30" s="196">
        <f t="shared" si="97"/>
        <v>1599281137.9399998</v>
      </c>
      <c r="W30" s="196">
        <f t="shared" ref="W30:X30" si="98">W31+W113</f>
        <v>-244172538.50999999</v>
      </c>
      <c r="X30" s="196">
        <f t="shared" si="98"/>
        <v>1355108599.4299998</v>
      </c>
      <c r="Y30" s="196">
        <f t="shared" si="97"/>
        <v>1539514100.48</v>
      </c>
      <c r="Z30" s="196">
        <f t="shared" si="97"/>
        <v>54418912.900000006</v>
      </c>
      <c r="AA30" s="196">
        <f t="shared" si="97"/>
        <v>1593933013.3799999</v>
      </c>
      <c r="AB30" s="196">
        <f t="shared" si="97"/>
        <v>-2254500</v>
      </c>
      <c r="AC30" s="196">
        <f t="shared" si="97"/>
        <v>1591678513.3799999</v>
      </c>
      <c r="AD30" s="196">
        <f t="shared" ref="AD30:AE30" si="99">AD31+AD113</f>
        <v>1226295</v>
      </c>
      <c r="AE30" s="196">
        <f t="shared" si="99"/>
        <v>1592904808.3799999</v>
      </c>
      <c r="AF30" s="196">
        <f t="shared" ref="AF30:AG30" si="100">AF31+AF113</f>
        <v>0</v>
      </c>
      <c r="AG30" s="196">
        <f t="shared" si="100"/>
        <v>1592904808.3799999</v>
      </c>
      <c r="AH30" s="196">
        <f t="shared" ref="AH30:AI30" si="101">AH31+AH113</f>
        <v>-8630275.8900000006</v>
      </c>
      <c r="AI30" s="196">
        <f t="shared" si="101"/>
        <v>1584274532.49</v>
      </c>
      <c r="AK30" s="183"/>
    </row>
    <row r="31" spans="1:37" s="184" customFormat="1" ht="25.5">
      <c r="A31" s="205" t="s">
        <v>65</v>
      </c>
      <c r="B31" s="200" t="s">
        <v>57</v>
      </c>
      <c r="C31" s="197">
        <f t="shared" ref="C31:S31" si="102">C32+C35+C78+C94</f>
        <v>1085381727.8700001</v>
      </c>
      <c r="D31" s="197">
        <f t="shared" si="102"/>
        <v>71643789.760000005</v>
      </c>
      <c r="E31" s="197">
        <f t="shared" si="102"/>
        <v>1157025517.6300001</v>
      </c>
      <c r="F31" s="197">
        <f t="shared" si="102"/>
        <v>-18088732.720000003</v>
      </c>
      <c r="G31" s="197">
        <f t="shared" si="102"/>
        <v>1138936784.9100001</v>
      </c>
      <c r="H31" s="197">
        <f t="shared" si="102"/>
        <v>34597123.239999995</v>
      </c>
      <c r="I31" s="197">
        <f t="shared" si="102"/>
        <v>1173533908.1500001</v>
      </c>
      <c r="J31" s="197">
        <f t="shared" ref="J31:K31" si="103">J32+J35+J78+J94</f>
        <v>20971186.760000002</v>
      </c>
      <c r="K31" s="197">
        <f t="shared" si="103"/>
        <v>1194505094.9100001</v>
      </c>
      <c r="L31" s="197">
        <f t="shared" ref="L31:M31" si="104">L32+L35+L78+L94</f>
        <v>210000</v>
      </c>
      <c r="M31" s="197">
        <f t="shared" si="104"/>
        <v>1194715094.9100001</v>
      </c>
      <c r="N31" s="197">
        <f t="shared" ref="N31:O31" si="105">N32+N35+N78+N94</f>
        <v>3331594.58</v>
      </c>
      <c r="O31" s="197">
        <f t="shared" si="105"/>
        <v>1198046689.49</v>
      </c>
      <c r="P31" s="197">
        <f t="shared" si="102"/>
        <v>1637978576.21</v>
      </c>
      <c r="Q31" s="197">
        <f t="shared" si="102"/>
        <v>54415355.730000004</v>
      </c>
      <c r="R31" s="197">
        <f t="shared" si="102"/>
        <v>1692393931.9399998</v>
      </c>
      <c r="S31" s="197">
        <f t="shared" si="102"/>
        <v>-92574250</v>
      </c>
      <c r="T31" s="214">
        <f>R31+S31</f>
        <v>1599819681.9399998</v>
      </c>
      <c r="U31" s="197">
        <f>U32+U35+U78+U94</f>
        <v>-1835120</v>
      </c>
      <c r="V31" s="214">
        <f>T31+U31</f>
        <v>1597984561.9399998</v>
      </c>
      <c r="W31" s="197">
        <f>W32+W35+W78+W94</f>
        <v>-244172538.50999999</v>
      </c>
      <c r="X31" s="214">
        <f>V31+W31</f>
        <v>1353812023.4299998</v>
      </c>
      <c r="Y31" s="197">
        <f t="shared" ref="Y31:AE31" si="106">Y32+Y35+Y78+Y94</f>
        <v>1539514100.48</v>
      </c>
      <c r="Z31" s="197">
        <f t="shared" si="106"/>
        <v>54418912.900000006</v>
      </c>
      <c r="AA31" s="197">
        <f t="shared" si="106"/>
        <v>1593933013.3799999</v>
      </c>
      <c r="AB31" s="197">
        <f t="shared" si="106"/>
        <v>-2254500</v>
      </c>
      <c r="AC31" s="197">
        <f t="shared" si="106"/>
        <v>1591678513.3799999</v>
      </c>
      <c r="AD31" s="197">
        <f t="shared" si="106"/>
        <v>0</v>
      </c>
      <c r="AE31" s="197">
        <f t="shared" si="106"/>
        <v>1591678513.3799999</v>
      </c>
      <c r="AF31" s="197">
        <f t="shared" ref="AF31:AG31" si="107">AF32+AF35+AF78+AF94</f>
        <v>0</v>
      </c>
      <c r="AG31" s="197">
        <f t="shared" si="107"/>
        <v>1591678513.3799999</v>
      </c>
      <c r="AH31" s="197">
        <f t="shared" ref="AH31:AI31" si="108">AH32+AH35+AH78+AH94</f>
        <v>-8630275.8900000006</v>
      </c>
      <c r="AI31" s="197">
        <f t="shared" si="108"/>
        <v>1583048237.49</v>
      </c>
      <c r="AK31" s="183"/>
    </row>
    <row r="32" spans="1:37" s="193" customFormat="1" ht="19.149999999999999" customHeight="1">
      <c r="A32" s="204" t="s">
        <v>75</v>
      </c>
      <c r="B32" s="199" t="s">
        <v>134</v>
      </c>
      <c r="C32" s="196">
        <f>SUM(C33:C34)</f>
        <v>46590640.799999997</v>
      </c>
      <c r="D32" s="196">
        <f t="shared" ref="D32:E32" si="109">SUM(D33:D34)</f>
        <v>0</v>
      </c>
      <c r="E32" s="196">
        <f t="shared" si="109"/>
        <v>46590640.799999997</v>
      </c>
      <c r="F32" s="196">
        <f t="shared" ref="F32:G32" si="110">SUM(F33:F34)</f>
        <v>0</v>
      </c>
      <c r="G32" s="196">
        <f t="shared" si="110"/>
        <v>46590640.799999997</v>
      </c>
      <c r="H32" s="196">
        <f t="shared" ref="H32:I32" si="111">SUM(H33:H34)</f>
        <v>0</v>
      </c>
      <c r="I32" s="196">
        <f t="shared" si="111"/>
        <v>46590640.799999997</v>
      </c>
      <c r="J32" s="196">
        <f t="shared" ref="J32:K32" si="112">SUM(J33:J34)</f>
        <v>0</v>
      </c>
      <c r="K32" s="196">
        <f t="shared" si="112"/>
        <v>46590640.799999997</v>
      </c>
      <c r="L32" s="196">
        <f t="shared" ref="L32:M32" si="113">SUM(L33:L34)</f>
        <v>0</v>
      </c>
      <c r="M32" s="196">
        <f t="shared" si="113"/>
        <v>46590640.799999997</v>
      </c>
      <c r="N32" s="196">
        <f t="shared" ref="N32:O32" si="114">SUM(N33:N34)</f>
        <v>0</v>
      </c>
      <c r="O32" s="196">
        <f t="shared" si="114"/>
        <v>46590640.799999997</v>
      </c>
      <c r="P32" s="196">
        <f t="shared" ref="P32:AA32" si="115">P33+P34</f>
        <v>39711547.200000003</v>
      </c>
      <c r="Q32" s="196">
        <f t="shared" si="115"/>
        <v>0</v>
      </c>
      <c r="R32" s="196">
        <f t="shared" si="115"/>
        <v>39711547.200000003</v>
      </c>
      <c r="S32" s="196">
        <f t="shared" ref="S32:T32" si="116">S33+S34</f>
        <v>0</v>
      </c>
      <c r="T32" s="196">
        <f t="shared" si="116"/>
        <v>39711547.200000003</v>
      </c>
      <c r="U32" s="196">
        <f t="shared" ref="U32:V32" si="117">U33+U34</f>
        <v>0</v>
      </c>
      <c r="V32" s="196">
        <f t="shared" si="117"/>
        <v>39711547.200000003</v>
      </c>
      <c r="W32" s="196">
        <f t="shared" ref="W32:X32" si="118">W33+W34</f>
        <v>0</v>
      </c>
      <c r="X32" s="196">
        <f t="shared" si="118"/>
        <v>39711547.200000003</v>
      </c>
      <c r="Y32" s="196">
        <f t="shared" si="115"/>
        <v>41122395.399999999</v>
      </c>
      <c r="Z32" s="196">
        <f t="shared" si="115"/>
        <v>0</v>
      </c>
      <c r="AA32" s="196">
        <f t="shared" si="115"/>
        <v>41122395.399999999</v>
      </c>
      <c r="AB32" s="196">
        <f t="shared" ref="AB32:AC32" si="119">AB33+AB34</f>
        <v>0</v>
      </c>
      <c r="AC32" s="196">
        <f t="shared" si="119"/>
        <v>41122395.399999999</v>
      </c>
      <c r="AD32" s="196">
        <f t="shared" ref="AD32:AE32" si="120">AD33+AD34</f>
        <v>0</v>
      </c>
      <c r="AE32" s="196">
        <f t="shared" si="120"/>
        <v>41122395.399999999</v>
      </c>
      <c r="AF32" s="196">
        <f t="shared" ref="AF32:AG32" si="121">AF33+AF34</f>
        <v>0</v>
      </c>
      <c r="AG32" s="196">
        <f t="shared" si="121"/>
        <v>41122395.399999999</v>
      </c>
      <c r="AH32" s="196">
        <f t="shared" ref="AH32:AI32" si="122">AH33+AH34</f>
        <v>0</v>
      </c>
      <c r="AI32" s="196">
        <f t="shared" si="122"/>
        <v>41122395.399999999</v>
      </c>
      <c r="AJ32" s="192"/>
    </row>
    <row r="33" spans="1:36" ht="19.899999999999999" customHeight="1">
      <c r="A33" s="205" t="s">
        <v>351</v>
      </c>
      <c r="B33" s="200" t="s">
        <v>352</v>
      </c>
      <c r="C33" s="197">
        <v>46590640.799999997</v>
      </c>
      <c r="D33" s="197"/>
      <c r="E33" s="197">
        <f>C33</f>
        <v>46590640.799999997</v>
      </c>
      <c r="F33" s="197"/>
      <c r="G33" s="197">
        <f>E33</f>
        <v>46590640.799999997</v>
      </c>
      <c r="H33" s="197"/>
      <c r="I33" s="197">
        <f>G33</f>
        <v>46590640.799999997</v>
      </c>
      <c r="J33" s="197"/>
      <c r="K33" s="197">
        <f>I33</f>
        <v>46590640.799999997</v>
      </c>
      <c r="L33" s="197"/>
      <c r="M33" s="197">
        <f>K33</f>
        <v>46590640.799999997</v>
      </c>
      <c r="N33" s="197"/>
      <c r="O33" s="197">
        <f>M33</f>
        <v>46590640.799999997</v>
      </c>
      <c r="P33" s="197">
        <v>39711547.200000003</v>
      </c>
      <c r="Q33" s="197"/>
      <c r="R33" s="197">
        <f>P33</f>
        <v>39711547.200000003</v>
      </c>
      <c r="S33" s="197"/>
      <c r="T33" s="197">
        <f>R33</f>
        <v>39711547.200000003</v>
      </c>
      <c r="U33" s="197"/>
      <c r="V33" s="197">
        <f>T33</f>
        <v>39711547.200000003</v>
      </c>
      <c r="W33" s="197"/>
      <c r="X33" s="197">
        <f>V33</f>
        <v>39711547.200000003</v>
      </c>
      <c r="Y33" s="197">
        <v>41122395.399999999</v>
      </c>
      <c r="Z33" s="197"/>
      <c r="AA33" s="197">
        <f>Y33</f>
        <v>41122395.399999999</v>
      </c>
      <c r="AB33" s="197"/>
      <c r="AC33" s="197">
        <f>AA33</f>
        <v>41122395.399999999</v>
      </c>
      <c r="AD33" s="197"/>
      <c r="AE33" s="197">
        <f>AC33</f>
        <v>41122395.399999999</v>
      </c>
      <c r="AF33" s="197"/>
      <c r="AG33" s="197">
        <f>AE33</f>
        <v>41122395.399999999</v>
      </c>
      <c r="AH33" s="197"/>
      <c r="AI33" s="197">
        <f>AG33</f>
        <v>41122395.399999999</v>
      </c>
    </row>
    <row r="34" spans="1:36" ht="39.75" hidden="1" customHeight="1">
      <c r="A34" s="205" t="s">
        <v>340</v>
      </c>
      <c r="B34" s="200" t="s">
        <v>339</v>
      </c>
      <c r="C34" s="197"/>
      <c r="D34" s="197"/>
      <c r="E34" s="197"/>
      <c r="F34" s="197"/>
      <c r="G34" s="197"/>
      <c r="H34" s="197"/>
      <c r="I34" s="197"/>
      <c r="J34" s="197"/>
      <c r="K34" s="197"/>
      <c r="L34" s="197"/>
      <c r="M34" s="197"/>
      <c r="N34" s="197"/>
      <c r="O34" s="197"/>
      <c r="P34" s="197">
        <v>0</v>
      </c>
      <c r="Q34" s="197"/>
      <c r="R34" s="197"/>
      <c r="S34" s="197"/>
      <c r="T34" s="197"/>
      <c r="U34" s="197"/>
      <c r="V34" s="197"/>
      <c r="W34" s="197"/>
      <c r="X34" s="197"/>
      <c r="Y34" s="197">
        <v>0</v>
      </c>
      <c r="Z34" s="197"/>
      <c r="AA34" s="197"/>
      <c r="AB34" s="197"/>
      <c r="AC34" s="197"/>
      <c r="AD34" s="197"/>
      <c r="AE34" s="197"/>
      <c r="AF34" s="197"/>
      <c r="AG34" s="197"/>
      <c r="AH34" s="197"/>
      <c r="AI34" s="197"/>
    </row>
    <row r="35" spans="1:36" s="193" customFormat="1" ht="20.45" customHeight="1">
      <c r="A35" s="204" t="s">
        <v>71</v>
      </c>
      <c r="B35" s="199" t="s">
        <v>135</v>
      </c>
      <c r="C35" s="196">
        <f>SUM(C36:C63)</f>
        <v>341470174.31</v>
      </c>
      <c r="D35" s="196">
        <f>SUM(D36:D63)</f>
        <v>34088662.850000001</v>
      </c>
      <c r="E35" s="196">
        <f>SUM(E36:E65)</f>
        <v>375558837.16000003</v>
      </c>
      <c r="F35" s="196">
        <f t="shared" ref="F35" si="123">SUM(F36:F65)</f>
        <v>-18992759.240000002</v>
      </c>
      <c r="G35" s="196">
        <f>SUM(G36:G73)</f>
        <v>356566077.92000002</v>
      </c>
      <c r="H35" s="196">
        <f>SUM(H36:H73)</f>
        <v>21851918.239999998</v>
      </c>
      <c r="I35" s="196">
        <f>SUM(I36:I73)</f>
        <v>378417996.16000003</v>
      </c>
      <c r="J35" s="196">
        <f t="shared" ref="J35:O35" si="124">SUM(J36:J77)</f>
        <v>14100799.65</v>
      </c>
      <c r="K35" s="196">
        <f t="shared" si="124"/>
        <v>392518795.81000006</v>
      </c>
      <c r="L35" s="196">
        <f t="shared" si="124"/>
        <v>0</v>
      </c>
      <c r="M35" s="196">
        <f t="shared" si="124"/>
        <v>392518795.81000006</v>
      </c>
      <c r="N35" s="196">
        <f t="shared" si="124"/>
        <v>316370.57999999996</v>
      </c>
      <c r="O35" s="196">
        <f t="shared" si="124"/>
        <v>392835166.38999999</v>
      </c>
      <c r="P35" s="196">
        <f t="shared" ref="P35" si="125">SUM(P36:P65)</f>
        <v>886221211.46000004</v>
      </c>
      <c r="Q35" s="196">
        <f t="shared" ref="Q35" si="126">SUM(Q36:Q65)</f>
        <v>23717241.870000001</v>
      </c>
      <c r="R35" s="196">
        <f>SUM(R36:R65)</f>
        <v>909938453.32999992</v>
      </c>
      <c r="S35" s="196">
        <f>SUM(S36:S65)</f>
        <v>-92574250</v>
      </c>
      <c r="T35" s="196">
        <f t="shared" ref="T35:V35" si="127">SUM(T36:T65)</f>
        <v>817364203.33000004</v>
      </c>
      <c r="U35" s="196">
        <f>SUM(U36:U65)</f>
        <v>0</v>
      </c>
      <c r="V35" s="196">
        <f t="shared" si="127"/>
        <v>817364203.33000004</v>
      </c>
      <c r="W35" s="196">
        <f>SUM(W36:W65)</f>
        <v>-244172538.50999999</v>
      </c>
      <c r="X35" s="196">
        <f t="shared" ref="X35" si="128">SUM(X36:X65)</f>
        <v>573191664.82000005</v>
      </c>
      <c r="Y35" s="196">
        <f t="shared" ref="Y35" si="129">SUM(Y36:Y65)</f>
        <v>778791355.41000009</v>
      </c>
      <c r="Z35" s="196">
        <f t="shared" ref="Z35" si="130">SUM(Z36:Z65)</f>
        <v>22251971.580000006</v>
      </c>
      <c r="AA35" s="196">
        <f t="shared" ref="AA35" si="131">SUM(AA36:AA65)</f>
        <v>801043326.99000001</v>
      </c>
      <c r="AB35" s="196">
        <f t="shared" ref="AB35:AD35" si="132">SUM(AB36:AB65)</f>
        <v>-2254500</v>
      </c>
      <c r="AC35" s="196">
        <f t="shared" ref="AC35:AF35" si="133">SUM(AC36:AC65)</f>
        <v>798788826.99000001</v>
      </c>
      <c r="AD35" s="196">
        <f t="shared" si="132"/>
        <v>0</v>
      </c>
      <c r="AE35" s="196">
        <f t="shared" si="133"/>
        <v>798788826.99000001</v>
      </c>
      <c r="AF35" s="196">
        <f t="shared" si="133"/>
        <v>0</v>
      </c>
      <c r="AG35" s="196">
        <f t="shared" ref="AG35:AH35" si="134">SUM(AG36:AG65)</f>
        <v>798788826.99000001</v>
      </c>
      <c r="AH35" s="196">
        <f t="shared" si="134"/>
        <v>0</v>
      </c>
      <c r="AI35" s="196">
        <f t="shared" ref="AI35" si="135">SUM(AI36:AI65)</f>
        <v>798788826.99000001</v>
      </c>
      <c r="AJ35" s="192"/>
    </row>
    <row r="36" spans="1:36" ht="40.9" customHeight="1">
      <c r="A36" s="205" t="s">
        <v>353</v>
      </c>
      <c r="B36" s="200" t="s">
        <v>354</v>
      </c>
      <c r="C36" s="197">
        <v>3400000</v>
      </c>
      <c r="D36" s="197">
        <v>-3400000</v>
      </c>
      <c r="E36" s="197">
        <f>C36+D36</f>
        <v>0</v>
      </c>
      <c r="F36" s="197"/>
      <c r="G36" s="197">
        <f>E36+F36</f>
        <v>0</v>
      </c>
      <c r="H36" s="197"/>
      <c r="I36" s="197">
        <f>G36+H36</f>
        <v>0</v>
      </c>
      <c r="J36" s="197"/>
      <c r="K36" s="197">
        <f>I36+J36</f>
        <v>0</v>
      </c>
      <c r="L36" s="197"/>
      <c r="M36" s="197">
        <f>K36+L36</f>
        <v>0</v>
      </c>
      <c r="N36" s="197"/>
      <c r="O36" s="197">
        <f>M36+N36</f>
        <v>0</v>
      </c>
      <c r="P36" s="197">
        <v>1700000</v>
      </c>
      <c r="Q36" s="197">
        <v>-1700000</v>
      </c>
      <c r="R36" s="197">
        <f>P36+Q36</f>
        <v>0</v>
      </c>
      <c r="S36" s="197"/>
      <c r="T36" s="197">
        <f>R36+S36</f>
        <v>0</v>
      </c>
      <c r="U36" s="197"/>
      <c r="V36" s="197">
        <f>T36+U36</f>
        <v>0</v>
      </c>
      <c r="W36" s="197"/>
      <c r="X36" s="197">
        <f>V36+W36</f>
        <v>0</v>
      </c>
      <c r="Y36" s="197">
        <v>2254500</v>
      </c>
      <c r="Z36" s="197">
        <v>-2254500</v>
      </c>
      <c r="AA36" s="197">
        <f>Y36+Z36</f>
        <v>0</v>
      </c>
      <c r="AB36" s="197"/>
      <c r="AC36" s="197">
        <f>AA36+AB36</f>
        <v>0</v>
      </c>
      <c r="AD36" s="197"/>
      <c r="AE36" s="197">
        <f>AC36+AD36</f>
        <v>0</v>
      </c>
      <c r="AF36" s="197"/>
      <c r="AG36" s="197">
        <f>AE36+AF36</f>
        <v>0</v>
      </c>
      <c r="AH36" s="197"/>
      <c r="AI36" s="197">
        <f>AG36+AH36</f>
        <v>0</v>
      </c>
    </row>
    <row r="37" spans="1:36" ht="45.6" customHeight="1">
      <c r="A37" s="205" t="s">
        <v>355</v>
      </c>
      <c r="B37" s="200" t="s">
        <v>354</v>
      </c>
      <c r="C37" s="197">
        <v>29005750</v>
      </c>
      <c r="D37" s="197">
        <v>-29005750</v>
      </c>
      <c r="E37" s="197">
        <f>C37+D37</f>
        <v>0</v>
      </c>
      <c r="F37" s="197"/>
      <c r="G37" s="197">
        <f>E37+F37</f>
        <v>0</v>
      </c>
      <c r="H37" s="197"/>
      <c r="I37" s="197">
        <f>G37+H37</f>
        <v>0</v>
      </c>
      <c r="J37" s="197"/>
      <c r="K37" s="197">
        <f>I37+J37</f>
        <v>0</v>
      </c>
      <c r="L37" s="197"/>
      <c r="M37" s="197">
        <f>K37+L37</f>
        <v>0</v>
      </c>
      <c r="N37" s="197"/>
      <c r="O37" s="197">
        <f>M37+N37</f>
        <v>0</v>
      </c>
      <c r="P37" s="197">
        <v>90874250</v>
      </c>
      <c r="Q37" s="197">
        <v>-90874250</v>
      </c>
      <c r="R37" s="197">
        <f>P37+Q37</f>
        <v>0</v>
      </c>
      <c r="S37" s="197"/>
      <c r="T37" s="197">
        <f>R37+S37</f>
        <v>0</v>
      </c>
      <c r="U37" s="197"/>
      <c r="V37" s="197">
        <f>T37+U37</f>
        <v>0</v>
      </c>
      <c r="W37" s="197"/>
      <c r="X37" s="197">
        <f>V37+W37</f>
        <v>0</v>
      </c>
      <c r="Y37" s="197">
        <v>462548426.54000002</v>
      </c>
      <c r="Z37" s="197">
        <v>-462548426.54000002</v>
      </c>
      <c r="AA37" s="197">
        <f>Y37+Z37</f>
        <v>0</v>
      </c>
      <c r="AB37" s="197"/>
      <c r="AC37" s="197">
        <f>AA37+AB37</f>
        <v>0</v>
      </c>
      <c r="AD37" s="197"/>
      <c r="AE37" s="197">
        <f>AC37+AD37</f>
        <v>0</v>
      </c>
      <c r="AF37" s="197"/>
      <c r="AG37" s="197">
        <f>AE37+AF37</f>
        <v>0</v>
      </c>
      <c r="AH37" s="197"/>
      <c r="AI37" s="197">
        <f>AG37+AH37</f>
        <v>0</v>
      </c>
    </row>
    <row r="38" spans="1:36" ht="43.15" customHeight="1">
      <c r="A38" s="205" t="s">
        <v>356</v>
      </c>
      <c r="B38" s="194" t="s">
        <v>354</v>
      </c>
      <c r="C38" s="197"/>
      <c r="D38" s="197"/>
      <c r="E38" s="197">
        <f t="shared" ref="E38:E63" si="136">C38+D38</f>
        <v>0</v>
      </c>
      <c r="F38" s="197"/>
      <c r="G38" s="197">
        <f t="shared" ref="G38:G65" si="137">E38+F38</f>
        <v>0</v>
      </c>
      <c r="H38" s="197"/>
      <c r="I38" s="197">
        <f t="shared" ref="I38:I73" si="138">G38+H38</f>
        <v>0</v>
      </c>
      <c r="J38" s="197"/>
      <c r="K38" s="197">
        <f t="shared" ref="K38:K77" si="139">I38+J38</f>
        <v>0</v>
      </c>
      <c r="L38" s="197"/>
      <c r="M38" s="197">
        <f t="shared" ref="M38:M77" si="140">K38+L38</f>
        <v>0</v>
      </c>
      <c r="N38" s="197"/>
      <c r="O38" s="197">
        <f t="shared" ref="O38:O77" si="141">M38+N38</f>
        <v>0</v>
      </c>
      <c r="P38" s="197">
        <v>244172538.50999999</v>
      </c>
      <c r="Q38" s="197">
        <v>-244172538.50999999</v>
      </c>
      <c r="R38" s="197">
        <f t="shared" ref="R38:R63" si="142">P38+Q38</f>
        <v>0</v>
      </c>
      <c r="S38" s="197"/>
      <c r="T38" s="197">
        <f t="shared" ref="T38:T63" si="143">R38+S38</f>
        <v>0</v>
      </c>
      <c r="U38" s="197"/>
      <c r="V38" s="197">
        <f t="shared" ref="V38:V45" si="144">T38+U38</f>
        <v>0</v>
      </c>
      <c r="W38" s="197"/>
      <c r="X38" s="197">
        <f t="shared" ref="X38:X45" si="145">V38+W38</f>
        <v>0</v>
      </c>
      <c r="Y38" s="197"/>
      <c r="Z38" s="197"/>
      <c r="AA38" s="197">
        <f t="shared" ref="AA38:AA63" si="146">Y38+Z38</f>
        <v>0</v>
      </c>
      <c r="AB38" s="197"/>
      <c r="AC38" s="197">
        <f t="shared" ref="AC38:AC63" si="147">AA38+AB38</f>
        <v>0</v>
      </c>
      <c r="AD38" s="197"/>
      <c r="AE38" s="197">
        <f t="shared" ref="AE38:AE45" si="148">AC38+AD38</f>
        <v>0</v>
      </c>
      <c r="AF38" s="197"/>
      <c r="AG38" s="197">
        <f t="shared" ref="AG38:AG45" si="149">AE38+AF38</f>
        <v>0</v>
      </c>
      <c r="AH38" s="197"/>
      <c r="AI38" s="197">
        <f t="shared" ref="AI38:AI45" si="150">AG38+AH38</f>
        <v>0</v>
      </c>
    </row>
    <row r="39" spans="1:36" ht="33.6" customHeight="1">
      <c r="A39" s="205" t="s">
        <v>357</v>
      </c>
      <c r="B39" s="201" t="s">
        <v>354</v>
      </c>
      <c r="C39" s="197"/>
      <c r="D39" s="197"/>
      <c r="E39" s="197">
        <f t="shared" si="136"/>
        <v>0</v>
      </c>
      <c r="F39" s="197"/>
      <c r="G39" s="197">
        <f t="shared" si="137"/>
        <v>0</v>
      </c>
      <c r="H39" s="197"/>
      <c r="I39" s="197">
        <f t="shared" si="138"/>
        <v>0</v>
      </c>
      <c r="J39" s="197"/>
      <c r="K39" s="197">
        <f t="shared" si="139"/>
        <v>0</v>
      </c>
      <c r="L39" s="197"/>
      <c r="M39" s="197">
        <f t="shared" si="140"/>
        <v>0</v>
      </c>
      <c r="N39" s="197"/>
      <c r="O39" s="197">
        <f t="shared" si="141"/>
        <v>0</v>
      </c>
      <c r="P39" s="197">
        <v>222222222</v>
      </c>
      <c r="Q39" s="197">
        <v>-222222222</v>
      </c>
      <c r="R39" s="197">
        <f t="shared" si="142"/>
        <v>0</v>
      </c>
      <c r="S39" s="197"/>
      <c r="T39" s="197">
        <f t="shared" si="143"/>
        <v>0</v>
      </c>
      <c r="U39" s="197"/>
      <c r="V39" s="197">
        <f t="shared" si="144"/>
        <v>0</v>
      </c>
      <c r="W39" s="197"/>
      <c r="X39" s="197">
        <f t="shared" si="145"/>
        <v>0</v>
      </c>
      <c r="Y39" s="197"/>
      <c r="Z39" s="197"/>
      <c r="AA39" s="197">
        <f t="shared" si="146"/>
        <v>0</v>
      </c>
      <c r="AB39" s="197"/>
      <c r="AC39" s="197">
        <f t="shared" si="147"/>
        <v>0</v>
      </c>
      <c r="AD39" s="197"/>
      <c r="AE39" s="197">
        <f t="shared" si="148"/>
        <v>0</v>
      </c>
      <c r="AF39" s="197"/>
      <c r="AG39" s="197">
        <f t="shared" si="149"/>
        <v>0</v>
      </c>
      <c r="AH39" s="197"/>
      <c r="AI39" s="197">
        <f t="shared" si="150"/>
        <v>0</v>
      </c>
    </row>
    <row r="40" spans="1:36" ht="51.6" customHeight="1">
      <c r="A40" s="205" t="s">
        <v>353</v>
      </c>
      <c r="B40" s="200" t="s">
        <v>425</v>
      </c>
      <c r="C40" s="197"/>
      <c r="D40" s="197">
        <v>3400000</v>
      </c>
      <c r="E40" s="197">
        <f t="shared" si="136"/>
        <v>3400000</v>
      </c>
      <c r="F40" s="197">
        <v>-3400000</v>
      </c>
      <c r="G40" s="197">
        <f t="shared" si="137"/>
        <v>0</v>
      </c>
      <c r="H40" s="197"/>
      <c r="I40" s="197">
        <f t="shared" si="138"/>
        <v>0</v>
      </c>
      <c r="J40" s="197"/>
      <c r="K40" s="197">
        <f t="shared" si="139"/>
        <v>0</v>
      </c>
      <c r="L40" s="197"/>
      <c r="M40" s="197">
        <f t="shared" si="140"/>
        <v>0</v>
      </c>
      <c r="N40" s="197"/>
      <c r="O40" s="197">
        <f t="shared" si="141"/>
        <v>0</v>
      </c>
      <c r="P40" s="197"/>
      <c r="Q40" s="197">
        <v>1700000</v>
      </c>
      <c r="R40" s="197">
        <f t="shared" si="142"/>
        <v>1700000</v>
      </c>
      <c r="S40" s="197">
        <v>-1700000</v>
      </c>
      <c r="T40" s="197">
        <f t="shared" si="143"/>
        <v>0</v>
      </c>
      <c r="U40" s="197"/>
      <c r="V40" s="197">
        <f t="shared" si="144"/>
        <v>0</v>
      </c>
      <c r="W40" s="197"/>
      <c r="X40" s="197">
        <f t="shared" si="145"/>
        <v>0</v>
      </c>
      <c r="Y40" s="197"/>
      <c r="Z40" s="197">
        <v>2254500</v>
      </c>
      <c r="AA40" s="197">
        <f t="shared" si="146"/>
        <v>2254500</v>
      </c>
      <c r="AB40" s="197">
        <v>-2254500</v>
      </c>
      <c r="AC40" s="197">
        <f t="shared" si="147"/>
        <v>0</v>
      </c>
      <c r="AD40" s="197"/>
      <c r="AE40" s="197">
        <f t="shared" si="148"/>
        <v>0</v>
      </c>
      <c r="AF40" s="197"/>
      <c r="AG40" s="197">
        <f t="shared" si="149"/>
        <v>0</v>
      </c>
      <c r="AH40" s="197"/>
      <c r="AI40" s="197">
        <f t="shared" si="150"/>
        <v>0</v>
      </c>
    </row>
    <row r="41" spans="1:36" ht="46.15" customHeight="1">
      <c r="A41" s="205" t="s">
        <v>356</v>
      </c>
      <c r="B41" s="200" t="s">
        <v>425</v>
      </c>
      <c r="C41" s="197"/>
      <c r="D41" s="197"/>
      <c r="E41" s="197">
        <f t="shared" si="136"/>
        <v>0</v>
      </c>
      <c r="F41" s="197"/>
      <c r="G41" s="197">
        <f t="shared" si="137"/>
        <v>0</v>
      </c>
      <c r="H41" s="197"/>
      <c r="I41" s="197">
        <f t="shared" si="138"/>
        <v>0</v>
      </c>
      <c r="J41" s="197"/>
      <c r="K41" s="197">
        <f t="shared" si="139"/>
        <v>0</v>
      </c>
      <c r="L41" s="197"/>
      <c r="M41" s="197">
        <f t="shared" si="140"/>
        <v>0</v>
      </c>
      <c r="N41" s="197"/>
      <c r="O41" s="197">
        <f t="shared" si="141"/>
        <v>0</v>
      </c>
      <c r="P41" s="197"/>
      <c r="Q41" s="197">
        <v>244172538.50999999</v>
      </c>
      <c r="R41" s="197">
        <f t="shared" si="142"/>
        <v>244172538.50999999</v>
      </c>
      <c r="S41" s="197"/>
      <c r="T41" s="197">
        <f t="shared" si="143"/>
        <v>244172538.50999999</v>
      </c>
      <c r="U41" s="197"/>
      <c r="V41" s="197">
        <f t="shared" si="144"/>
        <v>244172538.50999999</v>
      </c>
      <c r="W41" s="197">
        <v>-244172538.50999999</v>
      </c>
      <c r="X41" s="197">
        <f t="shared" si="145"/>
        <v>0</v>
      </c>
      <c r="Y41" s="197"/>
      <c r="Z41" s="197"/>
      <c r="AA41" s="197">
        <f t="shared" si="146"/>
        <v>0</v>
      </c>
      <c r="AB41" s="197"/>
      <c r="AC41" s="197">
        <f t="shared" si="147"/>
        <v>0</v>
      </c>
      <c r="AD41" s="197"/>
      <c r="AE41" s="197">
        <f t="shared" si="148"/>
        <v>0</v>
      </c>
      <c r="AF41" s="197"/>
      <c r="AG41" s="197">
        <f t="shared" si="149"/>
        <v>0</v>
      </c>
      <c r="AH41" s="197"/>
      <c r="AI41" s="197">
        <f t="shared" si="150"/>
        <v>0</v>
      </c>
    </row>
    <row r="42" spans="1:36" ht="60" customHeight="1">
      <c r="A42" s="215" t="s">
        <v>410</v>
      </c>
      <c r="B42" s="201" t="s">
        <v>411</v>
      </c>
      <c r="C42" s="197"/>
      <c r="D42" s="197"/>
      <c r="E42" s="197">
        <f t="shared" si="136"/>
        <v>0</v>
      </c>
      <c r="F42" s="197"/>
      <c r="G42" s="197">
        <f t="shared" si="137"/>
        <v>0</v>
      </c>
      <c r="H42" s="197"/>
      <c r="I42" s="197">
        <f t="shared" si="138"/>
        <v>0</v>
      </c>
      <c r="J42" s="197"/>
      <c r="K42" s="197">
        <f t="shared" si="139"/>
        <v>0</v>
      </c>
      <c r="L42" s="197"/>
      <c r="M42" s="197">
        <f t="shared" si="140"/>
        <v>0</v>
      </c>
      <c r="N42" s="197"/>
      <c r="O42" s="197">
        <f t="shared" si="141"/>
        <v>0</v>
      </c>
      <c r="P42" s="197"/>
      <c r="Q42" s="197">
        <v>222222222</v>
      </c>
      <c r="R42" s="197">
        <f t="shared" si="142"/>
        <v>222222222</v>
      </c>
      <c r="S42" s="197"/>
      <c r="T42" s="197">
        <f t="shared" si="143"/>
        <v>222222222</v>
      </c>
      <c r="U42" s="197"/>
      <c r="V42" s="197">
        <f t="shared" si="144"/>
        <v>222222222</v>
      </c>
      <c r="W42" s="197"/>
      <c r="X42" s="197">
        <f t="shared" si="145"/>
        <v>222222222</v>
      </c>
      <c r="Y42" s="197"/>
      <c r="Z42" s="197"/>
      <c r="AA42" s="197">
        <f t="shared" si="146"/>
        <v>0</v>
      </c>
      <c r="AB42" s="197"/>
      <c r="AC42" s="197">
        <f t="shared" si="147"/>
        <v>0</v>
      </c>
      <c r="AD42" s="197"/>
      <c r="AE42" s="197">
        <f t="shared" si="148"/>
        <v>0</v>
      </c>
      <c r="AF42" s="197"/>
      <c r="AG42" s="197">
        <f t="shared" si="149"/>
        <v>0</v>
      </c>
      <c r="AH42" s="197"/>
      <c r="AI42" s="197">
        <f t="shared" si="150"/>
        <v>0</v>
      </c>
    </row>
    <row r="43" spans="1:36" ht="44.45" customHeight="1">
      <c r="A43" s="205" t="s">
        <v>358</v>
      </c>
      <c r="B43" s="200" t="s">
        <v>359</v>
      </c>
      <c r="C43" s="197">
        <v>5785750</v>
      </c>
      <c r="D43" s="197"/>
      <c r="E43" s="197">
        <f t="shared" si="136"/>
        <v>5785750</v>
      </c>
      <c r="F43" s="197"/>
      <c r="G43" s="197">
        <f t="shared" si="137"/>
        <v>5785750</v>
      </c>
      <c r="H43" s="197"/>
      <c r="I43" s="197">
        <f t="shared" si="138"/>
        <v>5785750</v>
      </c>
      <c r="J43" s="197"/>
      <c r="K43" s="197">
        <f t="shared" si="139"/>
        <v>5785750</v>
      </c>
      <c r="L43" s="197"/>
      <c r="M43" s="197">
        <f t="shared" si="140"/>
        <v>5785750</v>
      </c>
      <c r="N43" s="197"/>
      <c r="O43" s="197">
        <f t="shared" si="141"/>
        <v>5785750</v>
      </c>
      <c r="P43" s="197">
        <v>5810750</v>
      </c>
      <c r="Q43" s="197"/>
      <c r="R43" s="197">
        <f t="shared" si="142"/>
        <v>5810750</v>
      </c>
      <c r="S43" s="197"/>
      <c r="T43" s="197">
        <f t="shared" si="143"/>
        <v>5810750</v>
      </c>
      <c r="U43" s="197"/>
      <c r="V43" s="197">
        <f t="shared" si="144"/>
        <v>5810750</v>
      </c>
      <c r="W43" s="197"/>
      <c r="X43" s="197">
        <f t="shared" si="145"/>
        <v>5810750</v>
      </c>
      <c r="Y43" s="197">
        <v>5839250</v>
      </c>
      <c r="Z43" s="197"/>
      <c r="AA43" s="197">
        <f t="shared" si="146"/>
        <v>5839250</v>
      </c>
      <c r="AB43" s="197"/>
      <c r="AC43" s="197">
        <f t="shared" si="147"/>
        <v>5839250</v>
      </c>
      <c r="AD43" s="197"/>
      <c r="AE43" s="197">
        <f t="shared" si="148"/>
        <v>5839250</v>
      </c>
      <c r="AF43" s="197"/>
      <c r="AG43" s="197">
        <f t="shared" si="149"/>
        <v>5839250</v>
      </c>
      <c r="AH43" s="197"/>
      <c r="AI43" s="197">
        <f t="shared" si="150"/>
        <v>5839250</v>
      </c>
    </row>
    <row r="44" spans="1:36" ht="54" customHeight="1">
      <c r="A44" s="216" t="s">
        <v>399</v>
      </c>
      <c r="B44" s="200" t="s">
        <v>400</v>
      </c>
      <c r="C44" s="197"/>
      <c r="D44" s="197">
        <v>28455035</v>
      </c>
      <c r="E44" s="197">
        <f t="shared" si="136"/>
        <v>28455035</v>
      </c>
      <c r="F44" s="197">
        <v>-28455035</v>
      </c>
      <c r="G44" s="197">
        <f t="shared" si="137"/>
        <v>0</v>
      </c>
      <c r="H44" s="197"/>
      <c r="I44" s="197">
        <f t="shared" si="138"/>
        <v>0</v>
      </c>
      <c r="J44" s="197">
        <v>13720000</v>
      </c>
      <c r="K44" s="197">
        <f t="shared" si="139"/>
        <v>13720000</v>
      </c>
      <c r="L44" s="197"/>
      <c r="M44" s="197">
        <f t="shared" si="140"/>
        <v>13720000</v>
      </c>
      <c r="N44" s="197"/>
      <c r="O44" s="197">
        <f t="shared" si="141"/>
        <v>13720000</v>
      </c>
      <c r="P44" s="197"/>
      <c r="Q44" s="197">
        <v>89144965</v>
      </c>
      <c r="R44" s="197">
        <f t="shared" si="142"/>
        <v>89144965</v>
      </c>
      <c r="S44" s="197">
        <v>-89144965</v>
      </c>
      <c r="T44" s="197">
        <f t="shared" si="143"/>
        <v>0</v>
      </c>
      <c r="U44" s="197"/>
      <c r="V44" s="197">
        <f t="shared" si="144"/>
        <v>0</v>
      </c>
      <c r="W44" s="197"/>
      <c r="X44" s="197">
        <f t="shared" si="145"/>
        <v>0</v>
      </c>
      <c r="Y44" s="197"/>
      <c r="Z44" s="197">
        <v>453751209.22000003</v>
      </c>
      <c r="AA44" s="197">
        <f t="shared" si="146"/>
        <v>453751209.22000003</v>
      </c>
      <c r="AB44" s="197"/>
      <c r="AC44" s="197">
        <f t="shared" si="147"/>
        <v>453751209.22000003</v>
      </c>
      <c r="AD44" s="197"/>
      <c r="AE44" s="197">
        <f t="shared" si="148"/>
        <v>453751209.22000003</v>
      </c>
      <c r="AF44" s="197"/>
      <c r="AG44" s="197">
        <f t="shared" si="149"/>
        <v>453751209.22000003</v>
      </c>
      <c r="AH44" s="197"/>
      <c r="AI44" s="197">
        <f t="shared" si="150"/>
        <v>453751209.22000003</v>
      </c>
      <c r="AJ44" s="191"/>
    </row>
    <row r="45" spans="1:36" ht="41.45" customHeight="1">
      <c r="A45" s="216" t="s">
        <v>401</v>
      </c>
      <c r="B45" s="200" t="s">
        <v>402</v>
      </c>
      <c r="C45" s="197"/>
      <c r="D45" s="197">
        <v>550715</v>
      </c>
      <c r="E45" s="197">
        <f t="shared" si="136"/>
        <v>550715</v>
      </c>
      <c r="F45" s="197">
        <v>-550715</v>
      </c>
      <c r="G45" s="197">
        <f t="shared" si="137"/>
        <v>0</v>
      </c>
      <c r="H45" s="197"/>
      <c r="I45" s="197">
        <f t="shared" si="138"/>
        <v>0</v>
      </c>
      <c r="J45" s="197">
        <v>266000</v>
      </c>
      <c r="K45" s="197">
        <f t="shared" si="139"/>
        <v>266000</v>
      </c>
      <c r="L45" s="197"/>
      <c r="M45" s="197">
        <f t="shared" si="140"/>
        <v>266000</v>
      </c>
      <c r="N45" s="197"/>
      <c r="O45" s="197">
        <f t="shared" si="141"/>
        <v>266000</v>
      </c>
      <c r="P45" s="197"/>
      <c r="Q45" s="197">
        <v>1729285</v>
      </c>
      <c r="R45" s="197">
        <f t="shared" si="142"/>
        <v>1729285</v>
      </c>
      <c r="S45" s="197">
        <v>-1729285</v>
      </c>
      <c r="T45" s="197">
        <f t="shared" si="143"/>
        <v>0</v>
      </c>
      <c r="U45" s="197"/>
      <c r="V45" s="197">
        <f t="shared" si="144"/>
        <v>0</v>
      </c>
      <c r="W45" s="197"/>
      <c r="X45" s="197">
        <f t="shared" si="145"/>
        <v>0</v>
      </c>
      <c r="Y45" s="197"/>
      <c r="Z45" s="197">
        <v>8797217.3200000003</v>
      </c>
      <c r="AA45" s="197">
        <f t="shared" si="146"/>
        <v>8797217.3200000003</v>
      </c>
      <c r="AB45" s="197"/>
      <c r="AC45" s="197">
        <f t="shared" si="147"/>
        <v>8797217.3200000003</v>
      </c>
      <c r="AD45" s="197"/>
      <c r="AE45" s="197">
        <f t="shared" si="148"/>
        <v>8797217.3200000003</v>
      </c>
      <c r="AF45" s="197"/>
      <c r="AG45" s="197">
        <f t="shared" si="149"/>
        <v>8797217.3200000003</v>
      </c>
      <c r="AH45" s="197"/>
      <c r="AI45" s="197">
        <f t="shared" si="150"/>
        <v>8797217.3200000003</v>
      </c>
      <c r="AJ45" s="191"/>
    </row>
    <row r="46" spans="1:36" ht="33" customHeight="1">
      <c r="A46" s="216" t="s">
        <v>427</v>
      </c>
      <c r="B46" s="200" t="s">
        <v>426</v>
      </c>
      <c r="C46" s="197"/>
      <c r="D46" s="197"/>
      <c r="E46" s="197"/>
      <c r="F46" s="197">
        <v>1220449</v>
      </c>
      <c r="G46" s="197">
        <f t="shared" si="137"/>
        <v>1220449</v>
      </c>
      <c r="H46" s="197"/>
      <c r="I46" s="197">
        <f t="shared" si="138"/>
        <v>1220449</v>
      </c>
      <c r="J46" s="197"/>
      <c r="K46" s="197">
        <f t="shared" si="139"/>
        <v>1220449</v>
      </c>
      <c r="L46" s="197"/>
      <c r="M46" s="197">
        <f t="shared" si="140"/>
        <v>1220449</v>
      </c>
      <c r="N46" s="197"/>
      <c r="O46" s="197">
        <f t="shared" si="141"/>
        <v>1220449</v>
      </c>
      <c r="P46" s="197"/>
      <c r="Q46" s="197"/>
      <c r="R46" s="197"/>
      <c r="S46" s="197"/>
      <c r="T46" s="197"/>
      <c r="U46" s="197"/>
      <c r="V46" s="197"/>
      <c r="W46" s="197"/>
      <c r="X46" s="197"/>
      <c r="Y46" s="197"/>
      <c r="Z46" s="197"/>
      <c r="AA46" s="197"/>
      <c r="AB46" s="197"/>
      <c r="AC46" s="197"/>
      <c r="AD46" s="197"/>
      <c r="AE46" s="197"/>
      <c r="AF46" s="197"/>
      <c r="AG46" s="197"/>
      <c r="AH46" s="197"/>
      <c r="AI46" s="197"/>
    </row>
    <row r="47" spans="1:36" ht="36" customHeight="1">
      <c r="A47" s="205" t="s">
        <v>360</v>
      </c>
      <c r="B47" s="200" t="s">
        <v>361</v>
      </c>
      <c r="C47" s="197">
        <v>15600800</v>
      </c>
      <c r="D47" s="197">
        <v>564159.4</v>
      </c>
      <c r="E47" s="197">
        <f t="shared" si="136"/>
        <v>16164959.4</v>
      </c>
      <c r="F47" s="197"/>
      <c r="G47" s="197">
        <f t="shared" si="137"/>
        <v>16164959.4</v>
      </c>
      <c r="H47" s="197"/>
      <c r="I47" s="197">
        <f t="shared" si="138"/>
        <v>16164959.4</v>
      </c>
      <c r="J47" s="197"/>
      <c r="K47" s="197">
        <f t="shared" si="139"/>
        <v>16164959.4</v>
      </c>
      <c r="L47" s="197"/>
      <c r="M47" s="197">
        <f t="shared" si="140"/>
        <v>16164959.4</v>
      </c>
      <c r="N47" s="197"/>
      <c r="O47" s="197">
        <f t="shared" si="141"/>
        <v>16164959.4</v>
      </c>
      <c r="P47" s="197">
        <v>16305700</v>
      </c>
      <c r="Q47" s="197">
        <v>-420.2</v>
      </c>
      <c r="R47" s="197">
        <f t="shared" si="142"/>
        <v>16305279.800000001</v>
      </c>
      <c r="S47" s="197"/>
      <c r="T47" s="197">
        <f t="shared" si="143"/>
        <v>16305279.800000001</v>
      </c>
      <c r="U47" s="197"/>
      <c r="V47" s="197">
        <f t="shared" ref="V47:V48" si="151">T47+U47</f>
        <v>16305279.800000001</v>
      </c>
      <c r="W47" s="197"/>
      <c r="X47" s="197">
        <f t="shared" ref="X47:X48" si="152">V47+W47</f>
        <v>16305279.800000001</v>
      </c>
      <c r="Y47" s="197">
        <v>0</v>
      </c>
      <c r="Z47" s="197">
        <v>16586802.9</v>
      </c>
      <c r="AA47" s="197">
        <f t="shared" si="146"/>
        <v>16586802.9</v>
      </c>
      <c r="AB47" s="197"/>
      <c r="AC47" s="197">
        <f t="shared" si="147"/>
        <v>16586802.9</v>
      </c>
      <c r="AD47" s="197"/>
      <c r="AE47" s="197">
        <f t="shared" ref="AE47:AE48" si="153">AC47+AD47</f>
        <v>16586802.9</v>
      </c>
      <c r="AF47" s="197"/>
      <c r="AG47" s="197">
        <f t="shared" ref="AG47:AG48" si="154">AE47+AF47</f>
        <v>16586802.9</v>
      </c>
      <c r="AH47" s="197"/>
      <c r="AI47" s="197">
        <f t="shared" ref="AI47:AI48" si="155">AG47+AH47</f>
        <v>16586802.9</v>
      </c>
    </row>
    <row r="48" spans="1:36" ht="30" customHeight="1">
      <c r="A48" s="217" t="s">
        <v>412</v>
      </c>
      <c r="B48" s="200" t="s">
        <v>413</v>
      </c>
      <c r="C48" s="197"/>
      <c r="D48" s="197">
        <v>1250000</v>
      </c>
      <c r="E48" s="197">
        <f t="shared" si="136"/>
        <v>1250000</v>
      </c>
      <c r="F48" s="197"/>
      <c r="G48" s="197">
        <f t="shared" si="137"/>
        <v>1250000</v>
      </c>
      <c r="H48" s="197"/>
      <c r="I48" s="197">
        <f t="shared" si="138"/>
        <v>1250000</v>
      </c>
      <c r="J48" s="197"/>
      <c r="K48" s="197">
        <f t="shared" si="139"/>
        <v>1250000</v>
      </c>
      <c r="L48" s="197"/>
      <c r="M48" s="197">
        <f t="shared" si="140"/>
        <v>1250000</v>
      </c>
      <c r="N48" s="197">
        <v>-128516.46</v>
      </c>
      <c r="O48" s="197">
        <f t="shared" si="141"/>
        <v>1121483.54</v>
      </c>
      <c r="P48" s="197"/>
      <c r="Q48" s="197">
        <v>0</v>
      </c>
      <c r="R48" s="197">
        <f t="shared" si="142"/>
        <v>0</v>
      </c>
      <c r="S48" s="197">
        <v>0</v>
      </c>
      <c r="T48" s="197">
        <f t="shared" si="143"/>
        <v>0</v>
      </c>
      <c r="U48" s="197">
        <v>0</v>
      </c>
      <c r="V48" s="197">
        <f t="shared" si="151"/>
        <v>0</v>
      </c>
      <c r="W48" s="197">
        <v>0</v>
      </c>
      <c r="X48" s="197">
        <f t="shared" si="152"/>
        <v>0</v>
      </c>
      <c r="Y48" s="197"/>
      <c r="Z48" s="197">
        <v>1250000</v>
      </c>
      <c r="AA48" s="197">
        <f t="shared" si="146"/>
        <v>1250000</v>
      </c>
      <c r="AB48" s="197"/>
      <c r="AC48" s="197">
        <f t="shared" si="147"/>
        <v>1250000</v>
      </c>
      <c r="AD48" s="197"/>
      <c r="AE48" s="197">
        <f t="shared" si="153"/>
        <v>1250000</v>
      </c>
      <c r="AF48" s="197"/>
      <c r="AG48" s="197">
        <f t="shared" si="154"/>
        <v>1250000</v>
      </c>
      <c r="AH48" s="197"/>
      <c r="AI48" s="197">
        <f t="shared" si="155"/>
        <v>1250000</v>
      </c>
    </row>
    <row r="49" spans="1:37" ht="30" customHeight="1">
      <c r="A49" s="218" t="s">
        <v>429</v>
      </c>
      <c r="B49" s="200" t="s">
        <v>428</v>
      </c>
      <c r="C49" s="197"/>
      <c r="D49" s="197"/>
      <c r="E49" s="197"/>
      <c r="F49" s="197">
        <v>7735901.7599999998</v>
      </c>
      <c r="G49" s="197">
        <f t="shared" si="137"/>
        <v>7735901.7599999998</v>
      </c>
      <c r="H49" s="197"/>
      <c r="I49" s="197">
        <f t="shared" si="138"/>
        <v>7735901.7599999998</v>
      </c>
      <c r="J49" s="197">
        <v>470859.65</v>
      </c>
      <c r="K49" s="197">
        <f t="shared" si="139"/>
        <v>8206761.4100000001</v>
      </c>
      <c r="L49" s="197"/>
      <c r="M49" s="197">
        <f t="shared" si="140"/>
        <v>8206761.4100000001</v>
      </c>
      <c r="N49" s="197"/>
      <c r="O49" s="197">
        <f t="shared" si="141"/>
        <v>8206761.4100000001</v>
      </c>
      <c r="P49" s="197"/>
      <c r="Q49" s="197"/>
      <c r="R49" s="197"/>
      <c r="S49" s="197"/>
      <c r="T49" s="197"/>
      <c r="U49" s="197"/>
      <c r="V49" s="197"/>
      <c r="W49" s="197"/>
      <c r="X49" s="197"/>
      <c r="Y49" s="197"/>
      <c r="Z49" s="197"/>
      <c r="AA49" s="197"/>
      <c r="AB49" s="197"/>
      <c r="AC49" s="197"/>
      <c r="AD49" s="197"/>
      <c r="AE49" s="197"/>
      <c r="AF49" s="197"/>
      <c r="AG49" s="197"/>
      <c r="AH49" s="197"/>
      <c r="AI49" s="197"/>
    </row>
    <row r="50" spans="1:37" ht="20.45" customHeight="1">
      <c r="A50" s="218" t="s">
        <v>454</v>
      </c>
      <c r="B50" s="194" t="s">
        <v>453</v>
      </c>
      <c r="C50" s="197"/>
      <c r="D50" s="197"/>
      <c r="E50" s="197"/>
      <c r="F50" s="197"/>
      <c r="G50" s="197"/>
      <c r="H50" s="197"/>
      <c r="I50" s="197"/>
      <c r="J50" s="197">
        <v>509150</v>
      </c>
      <c r="K50" s="197">
        <f t="shared" si="139"/>
        <v>509150</v>
      </c>
      <c r="L50" s="197"/>
      <c r="M50" s="197">
        <f t="shared" si="140"/>
        <v>509150</v>
      </c>
      <c r="N50" s="197"/>
      <c r="O50" s="197">
        <f t="shared" si="141"/>
        <v>509150</v>
      </c>
      <c r="P50" s="197"/>
      <c r="Q50" s="197"/>
      <c r="R50" s="197"/>
      <c r="S50" s="197"/>
      <c r="T50" s="197"/>
      <c r="U50" s="197"/>
      <c r="V50" s="197"/>
      <c r="W50" s="197"/>
      <c r="X50" s="197"/>
      <c r="Y50" s="197"/>
      <c r="Z50" s="197"/>
      <c r="AA50" s="197"/>
      <c r="AB50" s="197"/>
      <c r="AC50" s="197"/>
      <c r="AD50" s="197"/>
      <c r="AE50" s="197"/>
      <c r="AF50" s="197"/>
      <c r="AG50" s="197"/>
      <c r="AH50" s="197"/>
      <c r="AI50" s="197"/>
    </row>
    <row r="51" spans="1:37" ht="46.15" customHeight="1">
      <c r="A51" s="218" t="s">
        <v>414</v>
      </c>
      <c r="B51" s="200" t="s">
        <v>404</v>
      </c>
      <c r="C51" s="197"/>
      <c r="D51" s="197">
        <v>0</v>
      </c>
      <c r="E51" s="197">
        <f t="shared" si="136"/>
        <v>0</v>
      </c>
      <c r="F51" s="197">
        <v>0</v>
      </c>
      <c r="G51" s="197">
        <f t="shared" si="137"/>
        <v>0</v>
      </c>
      <c r="H51" s="197">
        <v>0</v>
      </c>
      <c r="I51" s="197">
        <f t="shared" si="138"/>
        <v>0</v>
      </c>
      <c r="J51" s="197">
        <v>0</v>
      </c>
      <c r="K51" s="197">
        <f t="shared" si="139"/>
        <v>0</v>
      </c>
      <c r="L51" s="197">
        <v>0</v>
      </c>
      <c r="M51" s="197">
        <f t="shared" si="140"/>
        <v>0</v>
      </c>
      <c r="N51" s="197">
        <v>0</v>
      </c>
      <c r="O51" s="197">
        <f t="shared" si="141"/>
        <v>0</v>
      </c>
      <c r="P51" s="197"/>
      <c r="Q51" s="197">
        <v>0</v>
      </c>
      <c r="R51" s="197">
        <f t="shared" si="142"/>
        <v>0</v>
      </c>
      <c r="S51" s="197">
        <v>0</v>
      </c>
      <c r="T51" s="197">
        <f t="shared" si="143"/>
        <v>0</v>
      </c>
      <c r="U51" s="197">
        <v>0</v>
      </c>
      <c r="V51" s="197">
        <f t="shared" ref="V51:V63" si="156">T51+U51</f>
        <v>0</v>
      </c>
      <c r="W51" s="197">
        <v>0</v>
      </c>
      <c r="X51" s="197">
        <f t="shared" ref="X51:X63" si="157">V51+W51</f>
        <v>0</v>
      </c>
      <c r="Y51" s="197"/>
      <c r="Z51" s="197">
        <v>4447000</v>
      </c>
      <c r="AA51" s="197">
        <f t="shared" si="146"/>
        <v>4447000</v>
      </c>
      <c r="AB51" s="197"/>
      <c r="AC51" s="197">
        <f t="shared" si="147"/>
        <v>4447000</v>
      </c>
      <c r="AD51" s="197"/>
      <c r="AE51" s="197">
        <f t="shared" ref="AE51:AE63" si="158">AC51+AD51</f>
        <v>4447000</v>
      </c>
      <c r="AF51" s="197"/>
      <c r="AG51" s="197">
        <f t="shared" ref="AG51:AG63" si="159">AE51+AF51</f>
        <v>4447000</v>
      </c>
      <c r="AH51" s="197"/>
      <c r="AI51" s="197">
        <f t="shared" ref="AI51:AI54" si="160">AG51+AH51</f>
        <v>4447000</v>
      </c>
    </row>
    <row r="52" spans="1:37" ht="41.45" customHeight="1">
      <c r="A52" s="218" t="s">
        <v>415</v>
      </c>
      <c r="B52" s="200" t="s">
        <v>404</v>
      </c>
      <c r="C52" s="197"/>
      <c r="D52" s="197">
        <v>0</v>
      </c>
      <c r="E52" s="197">
        <f t="shared" si="136"/>
        <v>0</v>
      </c>
      <c r="F52" s="197">
        <v>0</v>
      </c>
      <c r="G52" s="197">
        <f t="shared" si="137"/>
        <v>0</v>
      </c>
      <c r="H52" s="197">
        <v>0</v>
      </c>
      <c r="I52" s="197">
        <f t="shared" si="138"/>
        <v>0</v>
      </c>
      <c r="J52" s="197">
        <v>0</v>
      </c>
      <c r="K52" s="197">
        <f t="shared" si="139"/>
        <v>0</v>
      </c>
      <c r="L52" s="197">
        <v>0</v>
      </c>
      <c r="M52" s="197">
        <f t="shared" si="140"/>
        <v>0</v>
      </c>
      <c r="N52" s="197">
        <v>0</v>
      </c>
      <c r="O52" s="197">
        <f t="shared" si="141"/>
        <v>0</v>
      </c>
      <c r="P52" s="197"/>
      <c r="Q52" s="197">
        <v>12334525.93</v>
      </c>
      <c r="R52" s="197">
        <f t="shared" si="142"/>
        <v>12334525.93</v>
      </c>
      <c r="S52" s="197"/>
      <c r="T52" s="197">
        <f t="shared" si="143"/>
        <v>12334525.93</v>
      </c>
      <c r="U52" s="197"/>
      <c r="V52" s="197">
        <f t="shared" si="156"/>
        <v>12334525.93</v>
      </c>
      <c r="W52" s="197"/>
      <c r="X52" s="197">
        <f t="shared" si="157"/>
        <v>12334525.93</v>
      </c>
      <c r="Y52" s="197"/>
      <c r="Z52" s="197">
        <v>0</v>
      </c>
      <c r="AA52" s="197">
        <f t="shared" si="146"/>
        <v>0</v>
      </c>
      <c r="AB52" s="197">
        <v>0</v>
      </c>
      <c r="AC52" s="197">
        <f t="shared" si="147"/>
        <v>0</v>
      </c>
      <c r="AD52" s="197">
        <v>0</v>
      </c>
      <c r="AE52" s="197">
        <f t="shared" si="158"/>
        <v>0</v>
      </c>
      <c r="AF52" s="197">
        <v>0</v>
      </c>
      <c r="AG52" s="197">
        <f t="shared" si="159"/>
        <v>0</v>
      </c>
      <c r="AH52" s="197">
        <v>0</v>
      </c>
      <c r="AI52" s="197">
        <f t="shared" si="160"/>
        <v>0</v>
      </c>
    </row>
    <row r="53" spans="1:37" ht="45" customHeight="1">
      <c r="A53" s="218" t="s">
        <v>416</v>
      </c>
      <c r="B53" s="200" t="s">
        <v>404</v>
      </c>
      <c r="C53" s="197"/>
      <c r="D53" s="197">
        <v>6186702.9900000002</v>
      </c>
      <c r="E53" s="197">
        <f t="shared" si="136"/>
        <v>6186702.9900000002</v>
      </c>
      <c r="F53" s="197"/>
      <c r="G53" s="197">
        <f t="shared" si="137"/>
        <v>6186702.9900000002</v>
      </c>
      <c r="H53" s="197"/>
      <c r="I53" s="197">
        <f t="shared" si="138"/>
        <v>6186702.9900000002</v>
      </c>
      <c r="J53" s="197"/>
      <c r="K53" s="197">
        <f t="shared" si="139"/>
        <v>6186702.9900000002</v>
      </c>
      <c r="L53" s="197"/>
      <c r="M53" s="197">
        <f t="shared" si="140"/>
        <v>6186702.9900000002</v>
      </c>
      <c r="N53" s="197"/>
      <c r="O53" s="197">
        <f t="shared" si="141"/>
        <v>6186702.9900000002</v>
      </c>
      <c r="P53" s="197"/>
      <c r="Q53" s="197">
        <v>11415200</v>
      </c>
      <c r="R53" s="197">
        <f t="shared" si="142"/>
        <v>11415200</v>
      </c>
      <c r="S53" s="197"/>
      <c r="T53" s="197">
        <f t="shared" si="143"/>
        <v>11415200</v>
      </c>
      <c r="U53" s="197"/>
      <c r="V53" s="197">
        <f t="shared" si="156"/>
        <v>11415200</v>
      </c>
      <c r="W53" s="197"/>
      <c r="X53" s="197">
        <f t="shared" si="157"/>
        <v>11415200</v>
      </c>
      <c r="Y53" s="197"/>
      <c r="Z53" s="197">
        <v>0</v>
      </c>
      <c r="AA53" s="197">
        <f t="shared" si="146"/>
        <v>0</v>
      </c>
      <c r="AB53" s="197">
        <v>0</v>
      </c>
      <c r="AC53" s="197">
        <f t="shared" si="147"/>
        <v>0</v>
      </c>
      <c r="AD53" s="197">
        <v>0</v>
      </c>
      <c r="AE53" s="197">
        <f t="shared" si="158"/>
        <v>0</v>
      </c>
      <c r="AF53" s="197">
        <v>0</v>
      </c>
      <c r="AG53" s="197">
        <f t="shared" si="159"/>
        <v>0</v>
      </c>
      <c r="AH53" s="197">
        <v>0</v>
      </c>
      <c r="AI53" s="197">
        <f t="shared" si="160"/>
        <v>0</v>
      </c>
    </row>
    <row r="54" spans="1:37" ht="49.5" customHeight="1">
      <c r="A54" s="218" t="s">
        <v>403</v>
      </c>
      <c r="B54" s="200" t="s">
        <v>404</v>
      </c>
      <c r="C54" s="197"/>
      <c r="D54" s="197">
        <v>3499139.47</v>
      </c>
      <c r="E54" s="197">
        <f t="shared" si="136"/>
        <v>3499139.47</v>
      </c>
      <c r="F54" s="197"/>
      <c r="G54" s="197">
        <f t="shared" si="137"/>
        <v>3499139.47</v>
      </c>
      <c r="H54" s="197"/>
      <c r="I54" s="197">
        <f t="shared" si="138"/>
        <v>3499139.47</v>
      </c>
      <c r="J54" s="197"/>
      <c r="K54" s="197">
        <f t="shared" si="139"/>
        <v>3499139.47</v>
      </c>
      <c r="L54" s="197"/>
      <c r="M54" s="197">
        <f t="shared" si="140"/>
        <v>3499139.47</v>
      </c>
      <c r="N54" s="197"/>
      <c r="O54" s="197">
        <f t="shared" si="141"/>
        <v>3499139.47</v>
      </c>
      <c r="P54" s="197"/>
      <c r="Q54" s="197"/>
      <c r="R54" s="197">
        <f t="shared" si="142"/>
        <v>0</v>
      </c>
      <c r="S54" s="197"/>
      <c r="T54" s="197">
        <f t="shared" si="143"/>
        <v>0</v>
      </c>
      <c r="U54" s="197"/>
      <c r="V54" s="197">
        <f t="shared" si="156"/>
        <v>0</v>
      </c>
      <c r="W54" s="197"/>
      <c r="X54" s="197">
        <f t="shared" si="157"/>
        <v>0</v>
      </c>
      <c r="Y54" s="197"/>
      <c r="Z54" s="197"/>
      <c r="AA54" s="197">
        <f t="shared" si="146"/>
        <v>0</v>
      </c>
      <c r="AB54" s="197"/>
      <c r="AC54" s="197">
        <f t="shared" si="147"/>
        <v>0</v>
      </c>
      <c r="AD54" s="197"/>
      <c r="AE54" s="197">
        <f t="shared" si="158"/>
        <v>0</v>
      </c>
      <c r="AF54" s="197"/>
      <c r="AG54" s="197">
        <f t="shared" si="159"/>
        <v>0</v>
      </c>
      <c r="AH54" s="197"/>
      <c r="AI54" s="197">
        <f t="shared" si="160"/>
        <v>0</v>
      </c>
    </row>
    <row r="55" spans="1:37" ht="37.5" customHeight="1">
      <c r="A55" s="218" t="s">
        <v>465</v>
      </c>
      <c r="B55" s="200" t="s">
        <v>404</v>
      </c>
      <c r="C55" s="197"/>
      <c r="D55" s="197"/>
      <c r="E55" s="197"/>
      <c r="F55" s="197"/>
      <c r="G55" s="197"/>
      <c r="H55" s="197"/>
      <c r="I55" s="197"/>
      <c r="J55" s="197"/>
      <c r="K55" s="197"/>
      <c r="L55" s="197"/>
      <c r="M55" s="197"/>
      <c r="N55" s="197">
        <v>444887.03999999998</v>
      </c>
      <c r="O55" s="197">
        <f t="shared" si="141"/>
        <v>444887.03999999998</v>
      </c>
      <c r="P55" s="197"/>
      <c r="Q55" s="197"/>
      <c r="R55" s="197"/>
      <c r="S55" s="197"/>
      <c r="T55" s="197"/>
      <c r="U55" s="197"/>
      <c r="V55" s="197"/>
      <c r="W55" s="197"/>
      <c r="X55" s="197"/>
      <c r="Y55" s="197"/>
      <c r="Z55" s="197"/>
      <c r="AA55" s="197"/>
      <c r="AB55" s="197"/>
      <c r="AC55" s="197"/>
      <c r="AD55" s="197"/>
      <c r="AE55" s="197"/>
      <c r="AF55" s="197"/>
      <c r="AG55" s="197"/>
      <c r="AH55" s="197"/>
      <c r="AI55" s="197"/>
    </row>
    <row r="56" spans="1:37" ht="33" customHeight="1">
      <c r="A56" s="219" t="s">
        <v>406</v>
      </c>
      <c r="B56" s="200" t="s">
        <v>405</v>
      </c>
      <c r="C56" s="197"/>
      <c r="D56" s="197">
        <v>2753667.5</v>
      </c>
      <c r="E56" s="197">
        <f t="shared" si="136"/>
        <v>2753667.5</v>
      </c>
      <c r="F56" s="197"/>
      <c r="G56" s="197">
        <f t="shared" si="137"/>
        <v>2753667.5</v>
      </c>
      <c r="H56" s="197"/>
      <c r="I56" s="197">
        <f t="shared" si="138"/>
        <v>2753667.5</v>
      </c>
      <c r="J56" s="197"/>
      <c r="K56" s="197">
        <f t="shared" si="139"/>
        <v>2753667.5</v>
      </c>
      <c r="L56" s="197"/>
      <c r="M56" s="197">
        <f t="shared" si="140"/>
        <v>2753667.5</v>
      </c>
      <c r="N56" s="197"/>
      <c r="O56" s="197">
        <f t="shared" si="141"/>
        <v>2753667.5</v>
      </c>
      <c r="P56" s="197"/>
      <c r="Q56" s="197"/>
      <c r="R56" s="197">
        <f t="shared" si="142"/>
        <v>0</v>
      </c>
      <c r="S56" s="197"/>
      <c r="T56" s="197">
        <f t="shared" si="143"/>
        <v>0</v>
      </c>
      <c r="U56" s="197"/>
      <c r="V56" s="197">
        <f t="shared" si="156"/>
        <v>0</v>
      </c>
      <c r="W56" s="197"/>
      <c r="X56" s="197">
        <f t="shared" si="157"/>
        <v>0</v>
      </c>
      <c r="Y56" s="197"/>
      <c r="Z56" s="197"/>
      <c r="AA56" s="197">
        <f t="shared" si="146"/>
        <v>0</v>
      </c>
      <c r="AB56" s="197"/>
      <c r="AC56" s="197">
        <f t="shared" si="147"/>
        <v>0</v>
      </c>
      <c r="AD56" s="197"/>
      <c r="AE56" s="197">
        <f t="shared" si="158"/>
        <v>0</v>
      </c>
      <c r="AF56" s="197"/>
      <c r="AG56" s="197">
        <f t="shared" si="159"/>
        <v>0</v>
      </c>
      <c r="AH56" s="197"/>
      <c r="AI56" s="197">
        <f t="shared" ref="AI56:AI63" si="161">AG56+AH56</f>
        <v>0</v>
      </c>
    </row>
    <row r="57" spans="1:37" ht="45.75" customHeight="1">
      <c r="A57" s="220" t="s">
        <v>407</v>
      </c>
      <c r="B57" s="200" t="s">
        <v>408</v>
      </c>
      <c r="C57" s="197"/>
      <c r="D57" s="197">
        <v>20299630</v>
      </c>
      <c r="E57" s="197">
        <f t="shared" si="136"/>
        <v>20299630</v>
      </c>
      <c r="F57" s="197"/>
      <c r="G57" s="197">
        <f t="shared" si="137"/>
        <v>20299630</v>
      </c>
      <c r="H57" s="197"/>
      <c r="I57" s="197">
        <f t="shared" si="138"/>
        <v>20299630</v>
      </c>
      <c r="J57" s="197"/>
      <c r="K57" s="197">
        <f t="shared" si="139"/>
        <v>20299630</v>
      </c>
      <c r="L57" s="197"/>
      <c r="M57" s="197">
        <f t="shared" si="140"/>
        <v>20299630</v>
      </c>
      <c r="N57" s="197"/>
      <c r="O57" s="197">
        <f t="shared" si="141"/>
        <v>20299630</v>
      </c>
      <c r="P57" s="197"/>
      <c r="Q57" s="197"/>
      <c r="R57" s="197">
        <f t="shared" si="142"/>
        <v>0</v>
      </c>
      <c r="S57" s="197"/>
      <c r="T57" s="197">
        <f t="shared" si="143"/>
        <v>0</v>
      </c>
      <c r="U57" s="197"/>
      <c r="V57" s="197">
        <f t="shared" si="156"/>
        <v>0</v>
      </c>
      <c r="W57" s="197"/>
      <c r="X57" s="197">
        <f t="shared" si="157"/>
        <v>0</v>
      </c>
      <c r="Y57" s="197"/>
      <c r="Z57" s="197"/>
      <c r="AA57" s="197">
        <f t="shared" si="146"/>
        <v>0</v>
      </c>
      <c r="AB57" s="197"/>
      <c r="AC57" s="197">
        <f t="shared" si="147"/>
        <v>0</v>
      </c>
      <c r="AD57" s="197"/>
      <c r="AE57" s="197">
        <f t="shared" si="158"/>
        <v>0</v>
      </c>
      <c r="AF57" s="197"/>
      <c r="AG57" s="197">
        <f t="shared" si="159"/>
        <v>0</v>
      </c>
      <c r="AH57" s="197"/>
      <c r="AI57" s="197">
        <f t="shared" si="161"/>
        <v>0</v>
      </c>
    </row>
    <row r="58" spans="1:37" s="184" customFormat="1" ht="39.6" customHeight="1">
      <c r="A58" s="205" t="s">
        <v>362</v>
      </c>
      <c r="B58" s="200" t="s">
        <v>363</v>
      </c>
      <c r="C58" s="197">
        <v>534400</v>
      </c>
      <c r="D58" s="197"/>
      <c r="E58" s="197">
        <f t="shared" si="136"/>
        <v>534400</v>
      </c>
      <c r="F58" s="197"/>
      <c r="G58" s="197">
        <f t="shared" si="137"/>
        <v>534400</v>
      </c>
      <c r="H58" s="197"/>
      <c r="I58" s="197">
        <f t="shared" si="138"/>
        <v>534400</v>
      </c>
      <c r="J58" s="197"/>
      <c r="K58" s="197">
        <f t="shared" si="139"/>
        <v>534400</v>
      </c>
      <c r="L58" s="197"/>
      <c r="M58" s="197">
        <f t="shared" si="140"/>
        <v>534400</v>
      </c>
      <c r="N58" s="197"/>
      <c r="O58" s="197">
        <f t="shared" si="141"/>
        <v>534400</v>
      </c>
      <c r="P58" s="197">
        <v>0</v>
      </c>
      <c r="Q58" s="197"/>
      <c r="R58" s="197">
        <f t="shared" si="142"/>
        <v>0</v>
      </c>
      <c r="S58" s="197"/>
      <c r="T58" s="197">
        <f t="shared" si="143"/>
        <v>0</v>
      </c>
      <c r="U58" s="197"/>
      <c r="V58" s="197">
        <f t="shared" si="156"/>
        <v>0</v>
      </c>
      <c r="W58" s="197"/>
      <c r="X58" s="197">
        <f t="shared" si="157"/>
        <v>0</v>
      </c>
      <c r="Y58" s="197">
        <v>0</v>
      </c>
      <c r="Z58" s="197"/>
      <c r="AA58" s="197">
        <f t="shared" si="146"/>
        <v>0</v>
      </c>
      <c r="AB58" s="197"/>
      <c r="AC58" s="197">
        <f t="shared" si="147"/>
        <v>0</v>
      </c>
      <c r="AD58" s="197"/>
      <c r="AE58" s="197">
        <f t="shared" si="158"/>
        <v>0</v>
      </c>
      <c r="AF58" s="197"/>
      <c r="AG58" s="197">
        <f t="shared" si="159"/>
        <v>0</v>
      </c>
      <c r="AH58" s="197"/>
      <c r="AI58" s="197">
        <f t="shared" si="161"/>
        <v>0</v>
      </c>
      <c r="AK58" s="183"/>
    </row>
    <row r="59" spans="1:37" s="184" customFormat="1" ht="41.45" customHeight="1">
      <c r="A59" s="208" t="s">
        <v>364</v>
      </c>
      <c r="B59" s="201" t="s">
        <v>363</v>
      </c>
      <c r="C59" s="197">
        <v>230700</v>
      </c>
      <c r="D59" s="197"/>
      <c r="E59" s="197">
        <f t="shared" si="136"/>
        <v>230700</v>
      </c>
      <c r="F59" s="197"/>
      <c r="G59" s="197">
        <f t="shared" si="137"/>
        <v>230700</v>
      </c>
      <c r="H59" s="197"/>
      <c r="I59" s="197">
        <f t="shared" si="138"/>
        <v>230700</v>
      </c>
      <c r="J59" s="197"/>
      <c r="K59" s="197">
        <f t="shared" si="139"/>
        <v>230700</v>
      </c>
      <c r="L59" s="197"/>
      <c r="M59" s="197">
        <f t="shared" si="140"/>
        <v>230700</v>
      </c>
      <c r="N59" s="197"/>
      <c r="O59" s="197">
        <f t="shared" si="141"/>
        <v>230700</v>
      </c>
      <c r="P59" s="197">
        <v>219700</v>
      </c>
      <c r="Q59" s="197"/>
      <c r="R59" s="197">
        <f t="shared" si="142"/>
        <v>219700</v>
      </c>
      <c r="S59" s="197"/>
      <c r="T59" s="197">
        <f t="shared" si="143"/>
        <v>219700</v>
      </c>
      <c r="U59" s="197"/>
      <c r="V59" s="197">
        <f t="shared" si="156"/>
        <v>219700</v>
      </c>
      <c r="W59" s="197"/>
      <c r="X59" s="197">
        <f t="shared" si="157"/>
        <v>219700</v>
      </c>
      <c r="Y59" s="197">
        <v>219700</v>
      </c>
      <c r="Z59" s="197"/>
      <c r="AA59" s="197">
        <f t="shared" si="146"/>
        <v>219700</v>
      </c>
      <c r="AB59" s="197"/>
      <c r="AC59" s="197">
        <f t="shared" si="147"/>
        <v>219700</v>
      </c>
      <c r="AD59" s="197"/>
      <c r="AE59" s="197">
        <f t="shared" si="158"/>
        <v>219700</v>
      </c>
      <c r="AF59" s="197"/>
      <c r="AG59" s="197">
        <f t="shared" si="159"/>
        <v>219700</v>
      </c>
      <c r="AH59" s="197"/>
      <c r="AI59" s="197">
        <f t="shared" si="161"/>
        <v>219700</v>
      </c>
      <c r="AK59" s="183"/>
    </row>
    <row r="60" spans="1:37" s="184" customFormat="1" ht="31.15" customHeight="1">
      <c r="A60" s="205" t="s">
        <v>365</v>
      </c>
      <c r="B60" s="200" t="s">
        <v>363</v>
      </c>
      <c r="C60" s="197">
        <v>379500</v>
      </c>
      <c r="D60" s="197"/>
      <c r="E60" s="197">
        <f t="shared" si="136"/>
        <v>379500</v>
      </c>
      <c r="F60" s="197"/>
      <c r="G60" s="197">
        <f t="shared" si="137"/>
        <v>379500</v>
      </c>
      <c r="H60" s="197"/>
      <c r="I60" s="197">
        <f t="shared" si="138"/>
        <v>379500</v>
      </c>
      <c r="J60" s="197"/>
      <c r="K60" s="197">
        <f t="shared" si="139"/>
        <v>379500</v>
      </c>
      <c r="L60" s="197"/>
      <c r="M60" s="197">
        <f t="shared" si="140"/>
        <v>379500</v>
      </c>
      <c r="N60" s="197">
        <v>0</v>
      </c>
      <c r="O60" s="197">
        <f t="shared" si="141"/>
        <v>379500</v>
      </c>
      <c r="P60" s="197">
        <v>335800</v>
      </c>
      <c r="Q60" s="197"/>
      <c r="R60" s="197">
        <f t="shared" si="142"/>
        <v>335800</v>
      </c>
      <c r="S60" s="197"/>
      <c r="T60" s="197">
        <f t="shared" si="143"/>
        <v>335800</v>
      </c>
      <c r="U60" s="197"/>
      <c r="V60" s="197">
        <f t="shared" si="156"/>
        <v>335800</v>
      </c>
      <c r="W60" s="197"/>
      <c r="X60" s="197">
        <f t="shared" si="157"/>
        <v>335800</v>
      </c>
      <c r="Y60" s="197">
        <v>330400</v>
      </c>
      <c r="Z60" s="197"/>
      <c r="AA60" s="197">
        <f t="shared" si="146"/>
        <v>330400</v>
      </c>
      <c r="AB60" s="197"/>
      <c r="AC60" s="197">
        <f t="shared" si="147"/>
        <v>330400</v>
      </c>
      <c r="AD60" s="197"/>
      <c r="AE60" s="197">
        <f t="shared" si="158"/>
        <v>330400</v>
      </c>
      <c r="AF60" s="197"/>
      <c r="AG60" s="197">
        <f t="shared" si="159"/>
        <v>330400</v>
      </c>
      <c r="AH60" s="197"/>
      <c r="AI60" s="197">
        <f t="shared" si="161"/>
        <v>330400</v>
      </c>
      <c r="AK60" s="183"/>
    </row>
    <row r="61" spans="1:37" s="184" customFormat="1" ht="31.15" customHeight="1">
      <c r="A61" s="205" t="s">
        <v>366</v>
      </c>
      <c r="B61" s="200" t="s">
        <v>363</v>
      </c>
      <c r="C61" s="197">
        <v>438269.62</v>
      </c>
      <c r="D61" s="197">
        <v>-438269.62</v>
      </c>
      <c r="E61" s="197">
        <f t="shared" si="136"/>
        <v>0</v>
      </c>
      <c r="F61" s="197"/>
      <c r="G61" s="197">
        <f t="shared" si="137"/>
        <v>0</v>
      </c>
      <c r="H61" s="197"/>
      <c r="I61" s="197">
        <f t="shared" si="138"/>
        <v>0</v>
      </c>
      <c r="J61" s="197"/>
      <c r="K61" s="197">
        <f t="shared" si="139"/>
        <v>0</v>
      </c>
      <c r="L61" s="197"/>
      <c r="M61" s="197">
        <f t="shared" si="140"/>
        <v>0</v>
      </c>
      <c r="N61" s="197"/>
      <c r="O61" s="197">
        <f t="shared" si="141"/>
        <v>0</v>
      </c>
      <c r="P61" s="197">
        <v>6108.29</v>
      </c>
      <c r="Q61" s="197">
        <v>-6108.29</v>
      </c>
      <c r="R61" s="197">
        <f t="shared" si="142"/>
        <v>0</v>
      </c>
      <c r="S61" s="197"/>
      <c r="T61" s="197">
        <f t="shared" si="143"/>
        <v>0</v>
      </c>
      <c r="U61" s="197"/>
      <c r="V61" s="197">
        <f t="shared" si="156"/>
        <v>0</v>
      </c>
      <c r="W61" s="197"/>
      <c r="X61" s="197">
        <f t="shared" si="157"/>
        <v>0</v>
      </c>
      <c r="Y61" s="197">
        <v>6108.29</v>
      </c>
      <c r="Z61" s="197">
        <v>-6108.29</v>
      </c>
      <c r="AA61" s="197">
        <f t="shared" si="146"/>
        <v>0</v>
      </c>
      <c r="AB61" s="197"/>
      <c r="AC61" s="197">
        <f t="shared" si="147"/>
        <v>0</v>
      </c>
      <c r="AD61" s="197"/>
      <c r="AE61" s="197">
        <f t="shared" si="158"/>
        <v>0</v>
      </c>
      <c r="AF61" s="197"/>
      <c r="AG61" s="197">
        <f t="shared" si="159"/>
        <v>0</v>
      </c>
      <c r="AH61" s="197"/>
      <c r="AI61" s="197">
        <f t="shared" si="161"/>
        <v>0</v>
      </c>
      <c r="AK61" s="183"/>
    </row>
    <row r="62" spans="1:37" s="184" customFormat="1" ht="58.9" customHeight="1">
      <c r="A62" s="205" t="s">
        <v>367</v>
      </c>
      <c r="B62" s="200" t="s">
        <v>363</v>
      </c>
      <c r="C62" s="197">
        <v>26366.89</v>
      </c>
      <c r="D62" s="197">
        <v>-26366.89</v>
      </c>
      <c r="E62" s="197">
        <f t="shared" si="136"/>
        <v>0</v>
      </c>
      <c r="F62" s="197"/>
      <c r="G62" s="197">
        <f t="shared" si="137"/>
        <v>0</v>
      </c>
      <c r="H62" s="197"/>
      <c r="I62" s="197">
        <f t="shared" si="138"/>
        <v>0</v>
      </c>
      <c r="J62" s="197"/>
      <c r="K62" s="197">
        <f t="shared" si="139"/>
        <v>0</v>
      </c>
      <c r="L62" s="197"/>
      <c r="M62" s="197">
        <f t="shared" si="140"/>
        <v>0</v>
      </c>
      <c r="N62" s="197"/>
      <c r="O62" s="197">
        <f t="shared" si="141"/>
        <v>0</v>
      </c>
      <c r="P62" s="197">
        <v>25955.57</v>
      </c>
      <c r="Q62" s="197">
        <v>-25955.57</v>
      </c>
      <c r="R62" s="197">
        <f t="shared" si="142"/>
        <v>0</v>
      </c>
      <c r="S62" s="197"/>
      <c r="T62" s="197">
        <f t="shared" si="143"/>
        <v>0</v>
      </c>
      <c r="U62" s="197"/>
      <c r="V62" s="197">
        <f t="shared" si="156"/>
        <v>0</v>
      </c>
      <c r="W62" s="197"/>
      <c r="X62" s="197">
        <f t="shared" si="157"/>
        <v>0</v>
      </c>
      <c r="Y62" s="197">
        <v>25723.03</v>
      </c>
      <c r="Z62" s="197">
        <v>-25723.03</v>
      </c>
      <c r="AA62" s="197">
        <f t="shared" si="146"/>
        <v>0</v>
      </c>
      <c r="AB62" s="197"/>
      <c r="AC62" s="197">
        <f t="shared" si="147"/>
        <v>0</v>
      </c>
      <c r="AD62" s="197"/>
      <c r="AE62" s="197">
        <f t="shared" si="158"/>
        <v>0</v>
      </c>
      <c r="AF62" s="197"/>
      <c r="AG62" s="197">
        <f t="shared" si="159"/>
        <v>0</v>
      </c>
      <c r="AH62" s="197"/>
      <c r="AI62" s="197">
        <f t="shared" si="161"/>
        <v>0</v>
      </c>
      <c r="AK62" s="183"/>
    </row>
    <row r="63" spans="1:37" s="184" customFormat="1" ht="19.149999999999999" customHeight="1">
      <c r="A63" s="209" t="s">
        <v>368</v>
      </c>
      <c r="B63" s="201" t="s">
        <v>363</v>
      </c>
      <c r="C63" s="197">
        <v>286068637.80000001</v>
      </c>
      <c r="D63" s="197"/>
      <c r="E63" s="197">
        <f t="shared" si="136"/>
        <v>286068637.80000001</v>
      </c>
      <c r="F63" s="197"/>
      <c r="G63" s="197">
        <f t="shared" si="137"/>
        <v>286068637.80000001</v>
      </c>
      <c r="H63" s="197"/>
      <c r="I63" s="197">
        <f t="shared" si="138"/>
        <v>286068637.80000001</v>
      </c>
      <c r="J63" s="197"/>
      <c r="K63" s="197">
        <f t="shared" si="139"/>
        <v>286068637.80000001</v>
      </c>
      <c r="L63" s="197"/>
      <c r="M63" s="197">
        <f t="shared" si="140"/>
        <v>286068637.80000001</v>
      </c>
      <c r="N63" s="197"/>
      <c r="O63" s="197">
        <f t="shared" si="141"/>
        <v>286068637.80000001</v>
      </c>
      <c r="P63" s="197">
        <f>296068637.8+8479549.29</f>
        <v>304548187.09000003</v>
      </c>
      <c r="Q63" s="197"/>
      <c r="R63" s="197">
        <f t="shared" si="142"/>
        <v>304548187.09000003</v>
      </c>
      <c r="S63" s="197"/>
      <c r="T63" s="197">
        <f t="shared" si="143"/>
        <v>304548187.09000003</v>
      </c>
      <c r="U63" s="197"/>
      <c r="V63" s="197">
        <f t="shared" si="156"/>
        <v>304548187.09000003</v>
      </c>
      <c r="W63" s="197"/>
      <c r="X63" s="197">
        <f t="shared" si="157"/>
        <v>304548187.09000003</v>
      </c>
      <c r="Y63" s="197">
        <f>296068637.8+11498609.75</f>
        <v>307567247.55000001</v>
      </c>
      <c r="Z63" s="197"/>
      <c r="AA63" s="197">
        <f t="shared" si="146"/>
        <v>307567247.55000001</v>
      </c>
      <c r="AB63" s="197"/>
      <c r="AC63" s="197">
        <f t="shared" si="147"/>
        <v>307567247.55000001</v>
      </c>
      <c r="AD63" s="197"/>
      <c r="AE63" s="197">
        <f t="shared" si="158"/>
        <v>307567247.55000001</v>
      </c>
      <c r="AF63" s="197"/>
      <c r="AG63" s="197">
        <f t="shared" si="159"/>
        <v>307567247.55000001</v>
      </c>
      <c r="AH63" s="197"/>
      <c r="AI63" s="197">
        <f t="shared" si="161"/>
        <v>307567247.55000001</v>
      </c>
      <c r="AK63" s="183"/>
    </row>
    <row r="64" spans="1:37" s="184" customFormat="1" ht="28.9" customHeight="1">
      <c r="A64" s="209" t="s">
        <v>430</v>
      </c>
      <c r="B64" s="201" t="s">
        <v>363</v>
      </c>
      <c r="C64" s="197"/>
      <c r="D64" s="197"/>
      <c r="E64" s="197"/>
      <c r="F64" s="197">
        <v>4394810</v>
      </c>
      <c r="G64" s="197">
        <f t="shared" si="137"/>
        <v>4394810</v>
      </c>
      <c r="H64" s="197"/>
      <c r="I64" s="197">
        <f t="shared" si="138"/>
        <v>4394810</v>
      </c>
      <c r="J64" s="197">
        <v>-2000000</v>
      </c>
      <c r="K64" s="197">
        <f t="shared" si="139"/>
        <v>2394810</v>
      </c>
      <c r="L64" s="197"/>
      <c r="M64" s="197">
        <f t="shared" si="140"/>
        <v>2394810</v>
      </c>
      <c r="N64" s="197"/>
      <c r="O64" s="197">
        <f t="shared" si="141"/>
        <v>2394810</v>
      </c>
      <c r="P64" s="197"/>
      <c r="Q64" s="197"/>
      <c r="R64" s="197"/>
      <c r="S64" s="197"/>
      <c r="T64" s="197"/>
      <c r="U64" s="197"/>
      <c r="V64" s="197"/>
      <c r="W64" s="197"/>
      <c r="X64" s="197"/>
      <c r="Y64" s="197"/>
      <c r="Z64" s="197"/>
      <c r="AA64" s="197"/>
      <c r="AB64" s="197"/>
      <c r="AC64" s="197"/>
      <c r="AD64" s="197"/>
      <c r="AE64" s="197"/>
      <c r="AF64" s="197"/>
      <c r="AG64" s="197"/>
      <c r="AH64" s="197"/>
      <c r="AI64" s="197"/>
      <c r="AK64" s="183"/>
    </row>
    <row r="65" spans="1:37" s="184" customFormat="1" ht="32.450000000000003" customHeight="1">
      <c r="A65" s="209" t="s">
        <v>431</v>
      </c>
      <c r="B65" s="201" t="s">
        <v>363</v>
      </c>
      <c r="C65" s="197"/>
      <c r="D65" s="197"/>
      <c r="E65" s="197"/>
      <c r="F65" s="197">
        <v>61830</v>
      </c>
      <c r="G65" s="197">
        <f t="shared" si="137"/>
        <v>61830</v>
      </c>
      <c r="H65" s="197"/>
      <c r="I65" s="197">
        <f t="shared" si="138"/>
        <v>61830</v>
      </c>
      <c r="J65" s="197"/>
      <c r="K65" s="197">
        <f t="shared" si="139"/>
        <v>61830</v>
      </c>
      <c r="L65" s="197"/>
      <c r="M65" s="197">
        <f t="shared" si="140"/>
        <v>61830</v>
      </c>
      <c r="N65" s="197"/>
      <c r="O65" s="197">
        <f t="shared" si="141"/>
        <v>61830</v>
      </c>
      <c r="P65" s="197"/>
      <c r="Q65" s="197"/>
      <c r="R65" s="197"/>
      <c r="S65" s="197"/>
      <c r="T65" s="197"/>
      <c r="U65" s="197"/>
      <c r="V65" s="197"/>
      <c r="W65" s="197"/>
      <c r="X65" s="197"/>
      <c r="Y65" s="197"/>
      <c r="Z65" s="197"/>
      <c r="AA65" s="197"/>
      <c r="AB65" s="197"/>
      <c r="AC65" s="197"/>
      <c r="AD65" s="197"/>
      <c r="AE65" s="197"/>
      <c r="AF65" s="197"/>
      <c r="AG65" s="197"/>
      <c r="AH65" s="197"/>
      <c r="AI65" s="197"/>
      <c r="AK65" s="183"/>
    </row>
    <row r="66" spans="1:37" s="184" customFormat="1" ht="32.450000000000003" customHeight="1">
      <c r="A66" s="209" t="s">
        <v>437</v>
      </c>
      <c r="B66" s="201" t="s">
        <v>363</v>
      </c>
      <c r="C66" s="197"/>
      <c r="D66" s="197"/>
      <c r="E66" s="197"/>
      <c r="F66" s="197"/>
      <c r="G66" s="197"/>
      <c r="H66" s="197">
        <v>2116152</v>
      </c>
      <c r="I66" s="197">
        <f t="shared" si="138"/>
        <v>2116152</v>
      </c>
      <c r="J66" s="197">
        <v>-122243</v>
      </c>
      <c r="K66" s="197">
        <f t="shared" si="139"/>
        <v>1993909</v>
      </c>
      <c r="L66" s="197"/>
      <c r="M66" s="197">
        <f t="shared" si="140"/>
        <v>1993909</v>
      </c>
      <c r="N66" s="197">
        <v>0</v>
      </c>
      <c r="O66" s="197">
        <f t="shared" si="141"/>
        <v>1993909</v>
      </c>
      <c r="P66" s="197"/>
      <c r="Q66" s="197"/>
      <c r="R66" s="197"/>
      <c r="S66" s="197"/>
      <c r="T66" s="197"/>
      <c r="U66" s="197"/>
      <c r="V66" s="197"/>
      <c r="W66" s="197"/>
      <c r="X66" s="197"/>
      <c r="Y66" s="197"/>
      <c r="Z66" s="197"/>
      <c r="AA66" s="197"/>
      <c r="AB66" s="197"/>
      <c r="AC66" s="197"/>
      <c r="AD66" s="197"/>
      <c r="AE66" s="197"/>
      <c r="AF66" s="197"/>
      <c r="AG66" s="197"/>
      <c r="AH66" s="197"/>
      <c r="AI66" s="197"/>
      <c r="AK66" s="183"/>
    </row>
    <row r="67" spans="1:37" s="184" customFormat="1" ht="32.450000000000003" customHeight="1">
      <c r="A67" s="209" t="s">
        <v>440</v>
      </c>
      <c r="B67" s="201" t="s">
        <v>363</v>
      </c>
      <c r="C67" s="197"/>
      <c r="D67" s="197"/>
      <c r="E67" s="197"/>
      <c r="F67" s="197"/>
      <c r="G67" s="197"/>
      <c r="H67" s="197">
        <v>733100</v>
      </c>
      <c r="I67" s="197">
        <f t="shared" ref="I67" si="162">G67+H67</f>
        <v>733100</v>
      </c>
      <c r="J67" s="197"/>
      <c r="K67" s="197">
        <f t="shared" si="139"/>
        <v>733100</v>
      </c>
      <c r="L67" s="197"/>
      <c r="M67" s="197">
        <f t="shared" si="140"/>
        <v>733100</v>
      </c>
      <c r="N67" s="197">
        <v>0</v>
      </c>
      <c r="O67" s="197">
        <f t="shared" si="141"/>
        <v>733100</v>
      </c>
      <c r="P67" s="197"/>
      <c r="Q67" s="197"/>
      <c r="R67" s="197"/>
      <c r="S67" s="197"/>
      <c r="T67" s="197"/>
      <c r="U67" s="197"/>
      <c r="V67" s="197"/>
      <c r="W67" s="197"/>
      <c r="X67" s="197"/>
      <c r="Y67" s="197"/>
      <c r="Z67" s="197"/>
      <c r="AA67" s="197"/>
      <c r="AB67" s="197"/>
      <c r="AC67" s="197"/>
      <c r="AD67" s="197"/>
      <c r="AE67" s="197"/>
      <c r="AF67" s="197"/>
      <c r="AG67" s="197"/>
      <c r="AH67" s="197"/>
      <c r="AI67" s="197"/>
      <c r="AK67" s="183"/>
    </row>
    <row r="68" spans="1:37" s="184" customFormat="1" ht="32.450000000000003" customHeight="1">
      <c r="A68" s="209" t="s">
        <v>438</v>
      </c>
      <c r="B68" s="201" t="s">
        <v>363</v>
      </c>
      <c r="C68" s="197"/>
      <c r="D68" s="197"/>
      <c r="E68" s="197"/>
      <c r="F68" s="197"/>
      <c r="G68" s="197"/>
      <c r="H68" s="197">
        <v>1000000</v>
      </c>
      <c r="I68" s="197">
        <f t="shared" si="138"/>
        <v>1000000</v>
      </c>
      <c r="J68" s="197"/>
      <c r="K68" s="197">
        <f t="shared" si="139"/>
        <v>1000000</v>
      </c>
      <c r="L68" s="197"/>
      <c r="M68" s="197">
        <f t="shared" si="140"/>
        <v>1000000</v>
      </c>
      <c r="N68" s="197"/>
      <c r="O68" s="197">
        <f t="shared" si="141"/>
        <v>1000000</v>
      </c>
      <c r="P68" s="197"/>
      <c r="Q68" s="197"/>
      <c r="R68" s="197"/>
      <c r="S68" s="197"/>
      <c r="T68" s="197"/>
      <c r="U68" s="197"/>
      <c r="V68" s="197"/>
      <c r="W68" s="197"/>
      <c r="X68" s="197"/>
      <c r="Y68" s="197"/>
      <c r="Z68" s="197"/>
      <c r="AA68" s="197"/>
      <c r="AB68" s="197"/>
      <c r="AC68" s="197"/>
      <c r="AD68" s="197"/>
      <c r="AE68" s="197"/>
      <c r="AF68" s="197"/>
      <c r="AG68" s="197"/>
      <c r="AH68" s="197"/>
      <c r="AI68" s="197"/>
      <c r="AK68" s="183"/>
    </row>
    <row r="69" spans="1:37" s="184" customFormat="1" ht="32.450000000000003" customHeight="1">
      <c r="A69" s="209" t="s">
        <v>439</v>
      </c>
      <c r="B69" s="201" t="s">
        <v>363</v>
      </c>
      <c r="C69" s="197"/>
      <c r="D69" s="197"/>
      <c r="E69" s="197"/>
      <c r="F69" s="197"/>
      <c r="G69" s="197"/>
      <c r="H69" s="197">
        <v>2000000</v>
      </c>
      <c r="I69" s="197">
        <f t="shared" si="138"/>
        <v>2000000</v>
      </c>
      <c r="J69" s="197"/>
      <c r="K69" s="197">
        <f t="shared" si="139"/>
        <v>2000000</v>
      </c>
      <c r="L69" s="197"/>
      <c r="M69" s="197">
        <f t="shared" si="140"/>
        <v>2000000</v>
      </c>
      <c r="N69" s="197"/>
      <c r="O69" s="197">
        <f t="shared" si="141"/>
        <v>2000000</v>
      </c>
      <c r="P69" s="197"/>
      <c r="Q69" s="197"/>
      <c r="R69" s="197"/>
      <c r="S69" s="197"/>
      <c r="T69" s="197"/>
      <c r="U69" s="197"/>
      <c r="V69" s="197"/>
      <c r="W69" s="197"/>
      <c r="X69" s="197"/>
      <c r="Y69" s="197"/>
      <c r="Z69" s="197"/>
      <c r="AA69" s="197"/>
      <c r="AB69" s="197"/>
      <c r="AC69" s="197"/>
      <c r="AD69" s="197"/>
      <c r="AE69" s="197"/>
      <c r="AF69" s="197"/>
      <c r="AG69" s="197"/>
      <c r="AH69" s="197"/>
      <c r="AI69" s="197"/>
      <c r="AK69" s="183"/>
    </row>
    <row r="70" spans="1:37" s="184" customFormat="1" ht="32.450000000000003" customHeight="1">
      <c r="A70" s="209" t="s">
        <v>441</v>
      </c>
      <c r="B70" s="201" t="s">
        <v>363</v>
      </c>
      <c r="C70" s="197"/>
      <c r="D70" s="197"/>
      <c r="E70" s="197"/>
      <c r="F70" s="197"/>
      <c r="G70" s="197"/>
      <c r="H70" s="197">
        <v>14130586.16</v>
      </c>
      <c r="I70" s="197">
        <f t="shared" si="138"/>
        <v>14130586.16</v>
      </c>
      <c r="J70" s="197"/>
      <c r="K70" s="197">
        <f t="shared" si="139"/>
        <v>14130586.16</v>
      </c>
      <c r="L70" s="197"/>
      <c r="M70" s="197">
        <f t="shared" si="140"/>
        <v>14130586.16</v>
      </c>
      <c r="N70" s="197"/>
      <c r="O70" s="197">
        <f t="shared" si="141"/>
        <v>14130586.16</v>
      </c>
      <c r="P70" s="197"/>
      <c r="Q70" s="197"/>
      <c r="R70" s="197"/>
      <c r="S70" s="197"/>
      <c r="T70" s="197"/>
      <c r="U70" s="197"/>
      <c r="V70" s="197"/>
      <c r="W70" s="197"/>
      <c r="X70" s="197"/>
      <c r="Y70" s="197"/>
      <c r="Z70" s="197"/>
      <c r="AA70" s="197"/>
      <c r="AB70" s="197"/>
      <c r="AC70" s="197"/>
      <c r="AD70" s="197"/>
      <c r="AE70" s="197"/>
      <c r="AF70" s="197"/>
      <c r="AG70" s="197"/>
      <c r="AH70" s="197"/>
      <c r="AI70" s="197"/>
      <c r="AK70" s="183"/>
    </row>
    <row r="71" spans="1:37" s="184" customFormat="1" ht="32.450000000000003" customHeight="1">
      <c r="A71" s="209" t="s">
        <v>442</v>
      </c>
      <c r="B71" s="201" t="s">
        <v>363</v>
      </c>
      <c r="C71" s="197"/>
      <c r="D71" s="197"/>
      <c r="E71" s="197"/>
      <c r="F71" s="197"/>
      <c r="G71" s="197"/>
      <c r="H71" s="197">
        <v>602506.07999999996</v>
      </c>
      <c r="I71" s="197">
        <f t="shared" si="138"/>
        <v>602506.07999999996</v>
      </c>
      <c r="J71" s="197"/>
      <c r="K71" s="197">
        <f t="shared" si="139"/>
        <v>602506.07999999996</v>
      </c>
      <c r="L71" s="197"/>
      <c r="M71" s="197">
        <f t="shared" si="140"/>
        <v>602506.07999999996</v>
      </c>
      <c r="N71" s="197"/>
      <c r="O71" s="197">
        <f t="shared" si="141"/>
        <v>602506.07999999996</v>
      </c>
      <c r="P71" s="197"/>
      <c r="Q71" s="197"/>
      <c r="R71" s="197"/>
      <c r="S71" s="197"/>
      <c r="T71" s="197"/>
      <c r="U71" s="197"/>
      <c r="V71" s="197"/>
      <c r="W71" s="197"/>
      <c r="X71" s="197"/>
      <c r="Y71" s="197"/>
      <c r="Z71" s="197"/>
      <c r="AA71" s="197"/>
      <c r="AB71" s="197"/>
      <c r="AC71" s="197"/>
      <c r="AD71" s="197"/>
      <c r="AE71" s="197"/>
      <c r="AF71" s="197"/>
      <c r="AG71" s="197"/>
      <c r="AH71" s="197"/>
      <c r="AI71" s="197"/>
      <c r="AK71" s="183"/>
    </row>
    <row r="72" spans="1:37" s="184" customFormat="1" ht="32.450000000000003" customHeight="1">
      <c r="A72" s="209" t="s">
        <v>443</v>
      </c>
      <c r="B72" s="201" t="s">
        <v>363</v>
      </c>
      <c r="C72" s="197"/>
      <c r="D72" s="197"/>
      <c r="E72" s="197"/>
      <c r="F72" s="197"/>
      <c r="G72" s="197"/>
      <c r="H72" s="197">
        <v>901734</v>
      </c>
      <c r="I72" s="197">
        <f t="shared" si="138"/>
        <v>901734</v>
      </c>
      <c r="J72" s="197"/>
      <c r="K72" s="197">
        <f t="shared" si="139"/>
        <v>901734</v>
      </c>
      <c r="L72" s="197"/>
      <c r="M72" s="197">
        <f t="shared" si="140"/>
        <v>901734</v>
      </c>
      <c r="N72" s="197"/>
      <c r="O72" s="197">
        <f t="shared" si="141"/>
        <v>901734</v>
      </c>
      <c r="P72" s="197"/>
      <c r="Q72" s="197"/>
      <c r="R72" s="197"/>
      <c r="S72" s="197"/>
      <c r="T72" s="197"/>
      <c r="U72" s="197"/>
      <c r="V72" s="197"/>
      <c r="W72" s="197"/>
      <c r="X72" s="197"/>
      <c r="Y72" s="197"/>
      <c r="Z72" s="197"/>
      <c r="AA72" s="197"/>
      <c r="AB72" s="197"/>
      <c r="AC72" s="197"/>
      <c r="AD72" s="197"/>
      <c r="AE72" s="197"/>
      <c r="AF72" s="197"/>
      <c r="AG72" s="197"/>
      <c r="AH72" s="197"/>
      <c r="AI72" s="197"/>
      <c r="AK72" s="183"/>
    </row>
    <row r="73" spans="1:37" s="184" customFormat="1" ht="32.450000000000003" customHeight="1">
      <c r="A73" s="209" t="s">
        <v>445</v>
      </c>
      <c r="B73" s="201" t="s">
        <v>363</v>
      </c>
      <c r="C73" s="197"/>
      <c r="D73" s="197"/>
      <c r="E73" s="197"/>
      <c r="F73" s="197"/>
      <c r="G73" s="197"/>
      <c r="H73" s="197">
        <v>367840</v>
      </c>
      <c r="I73" s="197">
        <f t="shared" si="138"/>
        <v>367840</v>
      </c>
      <c r="J73" s="197"/>
      <c r="K73" s="197">
        <f t="shared" si="139"/>
        <v>367840</v>
      </c>
      <c r="L73" s="197"/>
      <c r="M73" s="197">
        <f t="shared" si="140"/>
        <v>367840</v>
      </c>
      <c r="N73" s="197"/>
      <c r="O73" s="197">
        <f t="shared" si="141"/>
        <v>367840</v>
      </c>
      <c r="P73" s="197"/>
      <c r="Q73" s="197"/>
      <c r="R73" s="197"/>
      <c r="S73" s="197"/>
      <c r="T73" s="197"/>
      <c r="U73" s="197"/>
      <c r="V73" s="197"/>
      <c r="W73" s="197"/>
      <c r="X73" s="197"/>
      <c r="Y73" s="197"/>
      <c r="Z73" s="197"/>
      <c r="AA73" s="197"/>
      <c r="AB73" s="197"/>
      <c r="AC73" s="197"/>
      <c r="AD73" s="197"/>
      <c r="AE73" s="197"/>
      <c r="AF73" s="197"/>
      <c r="AG73" s="197"/>
      <c r="AH73" s="197"/>
      <c r="AI73" s="197"/>
      <c r="AK73" s="183"/>
    </row>
    <row r="74" spans="1:37" s="184" customFormat="1" ht="32.450000000000003" customHeight="1">
      <c r="A74" s="221" t="s">
        <v>449</v>
      </c>
      <c r="B74" s="201" t="s">
        <v>363</v>
      </c>
      <c r="C74" s="197"/>
      <c r="D74" s="197"/>
      <c r="E74" s="197"/>
      <c r="F74" s="197"/>
      <c r="G74" s="197"/>
      <c r="H74" s="197"/>
      <c r="I74" s="197"/>
      <c r="J74" s="197">
        <v>561000</v>
      </c>
      <c r="K74" s="197">
        <f t="shared" si="139"/>
        <v>561000</v>
      </c>
      <c r="L74" s="197"/>
      <c r="M74" s="197">
        <f t="shared" si="140"/>
        <v>561000</v>
      </c>
      <c r="N74" s="197"/>
      <c r="O74" s="197">
        <f t="shared" si="141"/>
        <v>561000</v>
      </c>
      <c r="P74" s="197"/>
      <c r="Q74" s="197"/>
      <c r="R74" s="197"/>
      <c r="S74" s="197"/>
      <c r="T74" s="197"/>
      <c r="U74" s="197"/>
      <c r="V74" s="197"/>
      <c r="W74" s="197"/>
      <c r="X74" s="197"/>
      <c r="Y74" s="197"/>
      <c r="Z74" s="197"/>
      <c r="AA74" s="197"/>
      <c r="AB74" s="197"/>
      <c r="AC74" s="197"/>
      <c r="AD74" s="197"/>
      <c r="AE74" s="197"/>
      <c r="AF74" s="197"/>
      <c r="AG74" s="197"/>
      <c r="AH74" s="197"/>
      <c r="AI74" s="197"/>
      <c r="AK74" s="183"/>
    </row>
    <row r="75" spans="1:37" s="184" customFormat="1" ht="32.450000000000003" customHeight="1">
      <c r="A75" s="221" t="s">
        <v>451</v>
      </c>
      <c r="B75" s="201" t="s">
        <v>363</v>
      </c>
      <c r="C75" s="197"/>
      <c r="D75" s="197"/>
      <c r="E75" s="197"/>
      <c r="F75" s="197"/>
      <c r="G75" s="197"/>
      <c r="H75" s="197"/>
      <c r="I75" s="197"/>
      <c r="J75" s="197">
        <v>290000</v>
      </c>
      <c r="K75" s="197">
        <f t="shared" si="139"/>
        <v>290000</v>
      </c>
      <c r="L75" s="197"/>
      <c r="M75" s="197">
        <f t="shared" si="140"/>
        <v>290000</v>
      </c>
      <c r="N75" s="197"/>
      <c r="O75" s="197">
        <f t="shared" si="141"/>
        <v>290000</v>
      </c>
      <c r="P75" s="197"/>
      <c r="Q75" s="197"/>
      <c r="R75" s="197"/>
      <c r="S75" s="197"/>
      <c r="T75" s="197"/>
      <c r="U75" s="197"/>
      <c r="V75" s="197"/>
      <c r="W75" s="197"/>
      <c r="X75" s="197"/>
      <c r="Y75" s="197"/>
      <c r="Z75" s="197"/>
      <c r="AA75" s="197"/>
      <c r="AB75" s="197"/>
      <c r="AC75" s="197"/>
      <c r="AD75" s="197"/>
      <c r="AE75" s="197"/>
      <c r="AF75" s="197"/>
      <c r="AG75" s="197"/>
      <c r="AH75" s="197"/>
      <c r="AI75" s="197"/>
      <c r="AK75" s="183"/>
    </row>
    <row r="76" spans="1:37" s="184" customFormat="1" ht="19.899999999999999" customHeight="1">
      <c r="A76" s="221" t="s">
        <v>452</v>
      </c>
      <c r="B76" s="201" t="s">
        <v>363</v>
      </c>
      <c r="C76" s="197"/>
      <c r="D76" s="197"/>
      <c r="E76" s="197"/>
      <c r="F76" s="197"/>
      <c r="G76" s="197"/>
      <c r="H76" s="197"/>
      <c r="I76" s="197"/>
      <c r="J76" s="197">
        <v>150000</v>
      </c>
      <c r="K76" s="197">
        <f t="shared" si="139"/>
        <v>150000</v>
      </c>
      <c r="L76" s="197"/>
      <c r="M76" s="197">
        <f t="shared" si="140"/>
        <v>150000</v>
      </c>
      <c r="N76" s="197"/>
      <c r="O76" s="197">
        <f t="shared" si="141"/>
        <v>150000</v>
      </c>
      <c r="P76" s="197"/>
      <c r="Q76" s="197"/>
      <c r="R76" s="197"/>
      <c r="S76" s="197"/>
      <c r="T76" s="197"/>
      <c r="U76" s="197"/>
      <c r="V76" s="197"/>
      <c r="W76" s="197"/>
      <c r="X76" s="197"/>
      <c r="Y76" s="197"/>
      <c r="Z76" s="197"/>
      <c r="AA76" s="197"/>
      <c r="AB76" s="197"/>
      <c r="AC76" s="197"/>
      <c r="AD76" s="197"/>
      <c r="AE76" s="197"/>
      <c r="AF76" s="197"/>
      <c r="AG76" s="197"/>
      <c r="AH76" s="197"/>
      <c r="AI76" s="197"/>
      <c r="AK76" s="183"/>
    </row>
    <row r="77" spans="1:37" s="184" customFormat="1" ht="34.15" customHeight="1">
      <c r="A77" s="221" t="s">
        <v>455</v>
      </c>
      <c r="B77" s="201" t="s">
        <v>363</v>
      </c>
      <c r="C77" s="197"/>
      <c r="D77" s="197"/>
      <c r="E77" s="197"/>
      <c r="F77" s="197"/>
      <c r="G77" s="197"/>
      <c r="H77" s="197"/>
      <c r="I77" s="197"/>
      <c r="J77" s="197">
        <v>256033</v>
      </c>
      <c r="K77" s="197">
        <f t="shared" si="139"/>
        <v>256033</v>
      </c>
      <c r="L77" s="197"/>
      <c r="M77" s="197">
        <f t="shared" si="140"/>
        <v>256033</v>
      </c>
      <c r="N77" s="197"/>
      <c r="O77" s="197">
        <f t="shared" si="141"/>
        <v>256033</v>
      </c>
      <c r="P77" s="197"/>
      <c r="Q77" s="197"/>
      <c r="R77" s="197"/>
      <c r="S77" s="197"/>
      <c r="T77" s="197"/>
      <c r="U77" s="197"/>
      <c r="V77" s="197"/>
      <c r="W77" s="197"/>
      <c r="X77" s="197"/>
      <c r="Y77" s="197"/>
      <c r="Z77" s="197"/>
      <c r="AA77" s="197"/>
      <c r="AB77" s="197"/>
      <c r="AC77" s="197"/>
      <c r="AD77" s="197"/>
      <c r="AE77" s="197"/>
      <c r="AF77" s="197"/>
      <c r="AG77" s="197"/>
      <c r="AH77" s="197"/>
      <c r="AI77" s="197"/>
      <c r="AK77" s="183"/>
    </row>
    <row r="78" spans="1:37" s="192" customFormat="1">
      <c r="A78" s="204" t="s">
        <v>76</v>
      </c>
      <c r="B78" s="199" t="s">
        <v>112</v>
      </c>
      <c r="C78" s="196">
        <f t="shared" ref="C78:P78" si="163">SUM(C79:C93)</f>
        <v>697295033.34000003</v>
      </c>
      <c r="D78" s="196">
        <f t="shared" si="163"/>
        <v>36988328.399999999</v>
      </c>
      <c r="E78" s="196">
        <f t="shared" si="163"/>
        <v>734283361.74000001</v>
      </c>
      <c r="F78" s="196">
        <f t="shared" si="163"/>
        <v>0</v>
      </c>
      <c r="G78" s="196">
        <f t="shared" si="163"/>
        <v>734283361.74000001</v>
      </c>
      <c r="H78" s="196">
        <f t="shared" ref="H78:I78" si="164">SUM(H79:H93)</f>
        <v>4581200</v>
      </c>
      <c r="I78" s="196">
        <f t="shared" si="164"/>
        <v>738864561.74000001</v>
      </c>
      <c r="J78" s="196">
        <f t="shared" ref="J78:K78" si="165">SUM(J79:J93)</f>
        <v>1062200</v>
      </c>
      <c r="K78" s="196">
        <f t="shared" si="165"/>
        <v>739926761.74000001</v>
      </c>
      <c r="L78" s="196">
        <f t="shared" ref="L78:M78" si="166">SUM(L79:L93)</f>
        <v>0</v>
      </c>
      <c r="M78" s="196">
        <f t="shared" si="166"/>
        <v>739926761.74000001</v>
      </c>
      <c r="N78" s="196">
        <f t="shared" ref="N78:O78" si="167">SUM(N79:N93)</f>
        <v>2985224</v>
      </c>
      <c r="O78" s="196">
        <f t="shared" si="167"/>
        <v>742911985.74000001</v>
      </c>
      <c r="P78" s="196">
        <f t="shared" si="163"/>
        <v>712019938.13</v>
      </c>
      <c r="Q78" s="196">
        <f t="shared" ref="Q78:R78" si="168">SUM(Q79:Q93)</f>
        <v>30631050</v>
      </c>
      <c r="R78" s="196">
        <f t="shared" si="168"/>
        <v>742650988.13</v>
      </c>
      <c r="S78" s="196">
        <f t="shared" ref="S78:T78" si="169">SUM(S79:S93)</f>
        <v>0</v>
      </c>
      <c r="T78" s="196">
        <f t="shared" si="169"/>
        <v>742650988.13</v>
      </c>
      <c r="U78" s="196">
        <f t="shared" ref="U78:V78" si="170">SUM(U79:U93)</f>
        <v>-1835120</v>
      </c>
      <c r="V78" s="196">
        <f t="shared" si="170"/>
        <v>740815868.13</v>
      </c>
      <c r="W78" s="196">
        <f t="shared" ref="W78:X78" si="171">SUM(W79:W93)</f>
        <v>0</v>
      </c>
      <c r="X78" s="196">
        <f t="shared" si="171"/>
        <v>740815868.13</v>
      </c>
      <c r="Y78" s="196">
        <f>SUM(Y79:Y93)</f>
        <v>719574470.25</v>
      </c>
      <c r="Z78" s="196">
        <f t="shared" ref="Z78:AA78" si="172">SUM(Z79:Z93)</f>
        <v>32100110</v>
      </c>
      <c r="AA78" s="196">
        <f t="shared" si="172"/>
        <v>751674580.25</v>
      </c>
      <c r="AB78" s="196">
        <f t="shared" ref="AB78:AC78" si="173">SUM(AB79:AB93)</f>
        <v>0</v>
      </c>
      <c r="AC78" s="196">
        <f t="shared" si="173"/>
        <v>751674580.25</v>
      </c>
      <c r="AD78" s="196">
        <f t="shared" ref="AD78:AE78" si="174">SUM(AD79:AD93)</f>
        <v>0</v>
      </c>
      <c r="AE78" s="196">
        <f t="shared" si="174"/>
        <v>751674580.25</v>
      </c>
      <c r="AF78" s="196">
        <f t="shared" ref="AF78:AG78" si="175">SUM(AF79:AF93)</f>
        <v>0</v>
      </c>
      <c r="AG78" s="196">
        <f t="shared" si="175"/>
        <v>751674580.25</v>
      </c>
      <c r="AH78" s="196">
        <f t="shared" ref="AH78:AI78" si="176">SUM(AH79:AH93)</f>
        <v>-8630275.8900000006</v>
      </c>
      <c r="AI78" s="196">
        <f t="shared" si="176"/>
        <v>743044304.36000001</v>
      </c>
      <c r="AK78" s="193"/>
    </row>
    <row r="79" spans="1:37" s="184" customFormat="1" ht="37.15" customHeight="1">
      <c r="A79" s="205" t="s">
        <v>369</v>
      </c>
      <c r="B79" s="200" t="s">
        <v>370</v>
      </c>
      <c r="C79" s="197">
        <v>6140661.2000000002</v>
      </c>
      <c r="D79" s="197"/>
      <c r="E79" s="197">
        <f>C79+D79</f>
        <v>6140661.2000000002</v>
      </c>
      <c r="F79" s="197"/>
      <c r="G79" s="197">
        <f>E79+F79</f>
        <v>6140661.2000000002</v>
      </c>
      <c r="H79" s="197"/>
      <c r="I79" s="197">
        <f>G79+H79</f>
        <v>6140661.2000000002</v>
      </c>
      <c r="J79" s="197"/>
      <c r="K79" s="197">
        <f>I79+J79</f>
        <v>6140661.2000000002</v>
      </c>
      <c r="L79" s="197"/>
      <c r="M79" s="197">
        <f>K79+L79</f>
        <v>6140661.2000000002</v>
      </c>
      <c r="N79" s="197"/>
      <c r="O79" s="197">
        <f>M79+N79</f>
        <v>6140661.2000000002</v>
      </c>
      <c r="P79" s="197">
        <v>4918525.4400000004</v>
      </c>
      <c r="Q79" s="197"/>
      <c r="R79" s="197">
        <f>P79+Q79</f>
        <v>4918525.4400000004</v>
      </c>
      <c r="S79" s="197"/>
      <c r="T79" s="197">
        <f>R79+S79</f>
        <v>4918525.4400000004</v>
      </c>
      <c r="U79" s="197"/>
      <c r="V79" s="197">
        <f>T79+U79</f>
        <v>4918525.4400000004</v>
      </c>
      <c r="W79" s="197"/>
      <c r="X79" s="197">
        <f>V79+W79</f>
        <v>4918525.4400000004</v>
      </c>
      <c r="Y79" s="197">
        <v>4912528.96</v>
      </c>
      <c r="Z79" s="197"/>
      <c r="AA79" s="197">
        <f>Y79+Z79</f>
        <v>4912528.96</v>
      </c>
      <c r="AB79" s="197"/>
      <c r="AC79" s="197">
        <f>AA79+AB79</f>
        <v>4912528.96</v>
      </c>
      <c r="AD79" s="197"/>
      <c r="AE79" s="197">
        <f>AC79+AD79</f>
        <v>4912528.96</v>
      </c>
      <c r="AF79" s="197"/>
      <c r="AG79" s="197">
        <f>AE79+AF79</f>
        <v>4912528.96</v>
      </c>
      <c r="AH79" s="197"/>
      <c r="AI79" s="197">
        <f>AG79+AH79</f>
        <v>4912528.96</v>
      </c>
      <c r="AK79" s="183"/>
    </row>
    <row r="80" spans="1:37" s="184" customFormat="1" ht="19.899999999999999" customHeight="1">
      <c r="A80" s="205" t="s">
        <v>371</v>
      </c>
      <c r="B80" s="200" t="s">
        <v>370</v>
      </c>
      <c r="C80" s="197">
        <v>366140.1</v>
      </c>
      <c r="D80" s="197"/>
      <c r="E80" s="197">
        <f t="shared" ref="E80:E93" si="177">C80+D80</f>
        <v>366140.1</v>
      </c>
      <c r="F80" s="197"/>
      <c r="G80" s="197">
        <f t="shared" ref="G80:G93" si="178">E80+F80</f>
        <v>366140.1</v>
      </c>
      <c r="H80" s="197"/>
      <c r="I80" s="197">
        <f t="shared" ref="I80:I93" si="179">G80+H80</f>
        <v>366140.1</v>
      </c>
      <c r="J80" s="197"/>
      <c r="K80" s="197">
        <f t="shared" ref="K80:K93" si="180">I80+J80</f>
        <v>366140.1</v>
      </c>
      <c r="L80" s="197"/>
      <c r="M80" s="197">
        <f t="shared" ref="M80:M93" si="181">K80+L80</f>
        <v>366140.1</v>
      </c>
      <c r="N80" s="197"/>
      <c r="O80" s="197">
        <f t="shared" ref="O80:O93" si="182">M80+N80</f>
        <v>366140.1</v>
      </c>
      <c r="P80" s="197">
        <v>369351.5</v>
      </c>
      <c r="Q80" s="197"/>
      <c r="R80" s="197">
        <f>P80+Q80</f>
        <v>369351.5</v>
      </c>
      <c r="S80" s="197"/>
      <c r="T80" s="197">
        <f>R80+S80</f>
        <v>369351.5</v>
      </c>
      <c r="U80" s="197"/>
      <c r="V80" s="197">
        <f>T80+U80</f>
        <v>369351.5</v>
      </c>
      <c r="W80" s="197"/>
      <c r="X80" s="197">
        <f>V80+W80</f>
        <v>369351.5</v>
      </c>
      <c r="Y80" s="197">
        <v>382325.56</v>
      </c>
      <c r="Z80" s="197"/>
      <c r="AA80" s="197">
        <f>Y80+Z80</f>
        <v>382325.56</v>
      </c>
      <c r="AB80" s="197"/>
      <c r="AC80" s="197">
        <f>AA80+AB80</f>
        <v>382325.56</v>
      </c>
      <c r="AD80" s="197"/>
      <c r="AE80" s="197">
        <f>AC80+AD80</f>
        <v>382325.56</v>
      </c>
      <c r="AF80" s="197"/>
      <c r="AG80" s="197">
        <f>AE80+AF80</f>
        <v>382325.56</v>
      </c>
      <c r="AH80" s="197"/>
      <c r="AI80" s="197">
        <f>AG80+AH80</f>
        <v>382325.56</v>
      </c>
      <c r="AK80" s="183"/>
    </row>
    <row r="81" spans="1:37" s="184" customFormat="1" ht="42.6" customHeight="1">
      <c r="A81" s="205" t="s">
        <v>372</v>
      </c>
      <c r="B81" s="200" t="s">
        <v>370</v>
      </c>
      <c r="C81" s="197">
        <v>14000</v>
      </c>
      <c r="D81" s="197"/>
      <c r="E81" s="197">
        <f t="shared" si="177"/>
        <v>14000</v>
      </c>
      <c r="F81" s="197"/>
      <c r="G81" s="197">
        <f t="shared" si="178"/>
        <v>14000</v>
      </c>
      <c r="H81" s="197"/>
      <c r="I81" s="197">
        <f t="shared" si="179"/>
        <v>14000</v>
      </c>
      <c r="J81" s="197"/>
      <c r="K81" s="197">
        <f t="shared" si="180"/>
        <v>14000</v>
      </c>
      <c r="L81" s="197"/>
      <c r="M81" s="197">
        <f t="shared" si="181"/>
        <v>14000</v>
      </c>
      <c r="N81" s="197"/>
      <c r="O81" s="197">
        <f t="shared" si="182"/>
        <v>14000</v>
      </c>
      <c r="P81" s="197">
        <v>14000</v>
      </c>
      <c r="Q81" s="197"/>
      <c r="R81" s="197">
        <f t="shared" ref="R81:R93" si="183">P81+Q81</f>
        <v>14000</v>
      </c>
      <c r="S81" s="197"/>
      <c r="T81" s="197">
        <f t="shared" ref="T81:T89" si="184">R81+S81</f>
        <v>14000</v>
      </c>
      <c r="U81" s="197"/>
      <c r="V81" s="197">
        <f t="shared" ref="V81:V89" si="185">T81+U81</f>
        <v>14000</v>
      </c>
      <c r="W81" s="197"/>
      <c r="X81" s="197">
        <f t="shared" ref="X81:X89" si="186">V81+W81</f>
        <v>14000</v>
      </c>
      <c r="Y81" s="197">
        <v>14000</v>
      </c>
      <c r="Z81" s="197"/>
      <c r="AA81" s="197">
        <f t="shared" ref="AA81:AA93" si="187">Y81+Z81</f>
        <v>14000</v>
      </c>
      <c r="AB81" s="197"/>
      <c r="AC81" s="197">
        <f t="shared" ref="AC81:AC89" si="188">AA81+AB81</f>
        <v>14000</v>
      </c>
      <c r="AD81" s="197"/>
      <c r="AE81" s="197">
        <f t="shared" ref="AE81:AE89" si="189">AC81+AD81</f>
        <v>14000</v>
      </c>
      <c r="AF81" s="197"/>
      <c r="AG81" s="197">
        <f t="shared" ref="AG81:AG89" si="190">AE81+AF81</f>
        <v>14000</v>
      </c>
      <c r="AH81" s="197"/>
      <c r="AI81" s="197">
        <f t="shared" ref="AI81:AI89" si="191">AG81+AH81</f>
        <v>14000</v>
      </c>
      <c r="AK81" s="183"/>
    </row>
    <row r="82" spans="1:37" s="184" customFormat="1" ht="31.15" customHeight="1">
      <c r="A82" s="205" t="s">
        <v>373</v>
      </c>
      <c r="B82" s="200" t="s">
        <v>370</v>
      </c>
      <c r="C82" s="197">
        <v>35000</v>
      </c>
      <c r="D82" s="197"/>
      <c r="E82" s="197">
        <f t="shared" si="177"/>
        <v>35000</v>
      </c>
      <c r="F82" s="197"/>
      <c r="G82" s="197">
        <f t="shared" si="178"/>
        <v>35000</v>
      </c>
      <c r="H82" s="197"/>
      <c r="I82" s="197">
        <f t="shared" si="179"/>
        <v>35000</v>
      </c>
      <c r="J82" s="197"/>
      <c r="K82" s="197">
        <f t="shared" si="180"/>
        <v>35000</v>
      </c>
      <c r="L82" s="197"/>
      <c r="M82" s="197">
        <f t="shared" si="181"/>
        <v>35000</v>
      </c>
      <c r="N82" s="197"/>
      <c r="O82" s="197">
        <f t="shared" si="182"/>
        <v>35000</v>
      </c>
      <c r="P82" s="197">
        <v>35000</v>
      </c>
      <c r="Q82" s="197"/>
      <c r="R82" s="197">
        <f t="shared" si="183"/>
        <v>35000</v>
      </c>
      <c r="S82" s="197"/>
      <c r="T82" s="197">
        <f t="shared" si="184"/>
        <v>35000</v>
      </c>
      <c r="U82" s="197"/>
      <c r="V82" s="197">
        <f t="shared" si="185"/>
        <v>35000</v>
      </c>
      <c r="W82" s="197"/>
      <c r="X82" s="197">
        <f t="shared" si="186"/>
        <v>35000</v>
      </c>
      <c r="Y82" s="197">
        <v>35000</v>
      </c>
      <c r="Z82" s="197"/>
      <c r="AA82" s="197">
        <f t="shared" si="187"/>
        <v>35000</v>
      </c>
      <c r="AB82" s="197"/>
      <c r="AC82" s="197">
        <f t="shared" si="188"/>
        <v>35000</v>
      </c>
      <c r="AD82" s="197"/>
      <c r="AE82" s="197">
        <f t="shared" si="189"/>
        <v>35000</v>
      </c>
      <c r="AF82" s="197"/>
      <c r="AG82" s="197">
        <f t="shared" si="190"/>
        <v>35000</v>
      </c>
      <c r="AH82" s="197"/>
      <c r="AI82" s="197">
        <f t="shared" si="191"/>
        <v>35000</v>
      </c>
      <c r="AK82" s="183"/>
    </row>
    <row r="83" spans="1:37" s="184" customFormat="1" ht="32.450000000000003" customHeight="1">
      <c r="A83" s="205" t="s">
        <v>374</v>
      </c>
      <c r="B83" s="200" t="s">
        <v>370</v>
      </c>
      <c r="C83" s="197">
        <v>4922960.71</v>
      </c>
      <c r="D83" s="197"/>
      <c r="E83" s="197">
        <f t="shared" si="177"/>
        <v>4922960.71</v>
      </c>
      <c r="F83" s="197"/>
      <c r="G83" s="197">
        <f t="shared" si="178"/>
        <v>4922960.71</v>
      </c>
      <c r="H83" s="197"/>
      <c r="I83" s="197">
        <f t="shared" si="179"/>
        <v>4922960.71</v>
      </c>
      <c r="J83" s="197"/>
      <c r="K83" s="197">
        <f t="shared" si="180"/>
        <v>4922960.71</v>
      </c>
      <c r="L83" s="197"/>
      <c r="M83" s="197">
        <f t="shared" si="181"/>
        <v>4922960.71</v>
      </c>
      <c r="N83" s="197"/>
      <c r="O83" s="197">
        <f t="shared" si="182"/>
        <v>4922960.71</v>
      </c>
      <c r="P83" s="197">
        <v>4922960.71</v>
      </c>
      <c r="Q83" s="197"/>
      <c r="R83" s="197">
        <f t="shared" si="183"/>
        <v>4922960.71</v>
      </c>
      <c r="S83" s="197"/>
      <c r="T83" s="197">
        <f t="shared" si="184"/>
        <v>4922960.71</v>
      </c>
      <c r="U83" s="197"/>
      <c r="V83" s="197">
        <f t="shared" si="185"/>
        <v>4922960.71</v>
      </c>
      <c r="W83" s="197"/>
      <c r="X83" s="197">
        <f t="shared" si="186"/>
        <v>4922960.71</v>
      </c>
      <c r="Y83" s="197">
        <v>4922960.7</v>
      </c>
      <c r="Z83" s="197"/>
      <c r="AA83" s="197">
        <f t="shared" si="187"/>
        <v>4922960.7</v>
      </c>
      <c r="AB83" s="197"/>
      <c r="AC83" s="197">
        <f t="shared" si="188"/>
        <v>4922960.7</v>
      </c>
      <c r="AD83" s="197"/>
      <c r="AE83" s="197">
        <f t="shared" si="189"/>
        <v>4922960.7</v>
      </c>
      <c r="AF83" s="197"/>
      <c r="AG83" s="197">
        <f t="shared" si="190"/>
        <v>4922960.7</v>
      </c>
      <c r="AH83" s="197"/>
      <c r="AI83" s="197">
        <f t="shared" si="191"/>
        <v>4922960.7</v>
      </c>
      <c r="AK83" s="183"/>
    </row>
    <row r="84" spans="1:37" s="184" customFormat="1" ht="39.75" customHeight="1">
      <c r="A84" s="205" t="s">
        <v>436</v>
      </c>
      <c r="B84" s="200" t="s">
        <v>370</v>
      </c>
      <c r="C84" s="197">
        <v>42738210</v>
      </c>
      <c r="D84" s="197"/>
      <c r="E84" s="197">
        <f t="shared" si="177"/>
        <v>42738210</v>
      </c>
      <c r="F84" s="197"/>
      <c r="G84" s="197">
        <f t="shared" si="178"/>
        <v>42738210</v>
      </c>
      <c r="H84" s="197"/>
      <c r="I84" s="197">
        <f t="shared" si="179"/>
        <v>42738210</v>
      </c>
      <c r="J84" s="197"/>
      <c r="K84" s="197">
        <f t="shared" si="180"/>
        <v>42738210</v>
      </c>
      <c r="L84" s="197"/>
      <c r="M84" s="197">
        <f t="shared" si="181"/>
        <v>42738210</v>
      </c>
      <c r="N84" s="197">
        <v>0</v>
      </c>
      <c r="O84" s="197">
        <f t="shared" si="182"/>
        <v>42738210</v>
      </c>
      <c r="P84" s="197">
        <v>55320000</v>
      </c>
      <c r="Q84" s="197"/>
      <c r="R84" s="197">
        <f t="shared" si="183"/>
        <v>55320000</v>
      </c>
      <c r="S84" s="197"/>
      <c r="T84" s="197">
        <f t="shared" si="184"/>
        <v>55320000</v>
      </c>
      <c r="U84" s="197"/>
      <c r="V84" s="197">
        <f t="shared" si="185"/>
        <v>55320000</v>
      </c>
      <c r="W84" s="197"/>
      <c r="X84" s="197">
        <f t="shared" si="186"/>
        <v>55320000</v>
      </c>
      <c r="Y84" s="197">
        <v>57532800</v>
      </c>
      <c r="Z84" s="197"/>
      <c r="AA84" s="197">
        <f t="shared" si="187"/>
        <v>57532800</v>
      </c>
      <c r="AB84" s="197"/>
      <c r="AC84" s="197">
        <f t="shared" si="188"/>
        <v>57532800</v>
      </c>
      <c r="AD84" s="197"/>
      <c r="AE84" s="197">
        <f t="shared" si="189"/>
        <v>57532800</v>
      </c>
      <c r="AF84" s="197"/>
      <c r="AG84" s="197">
        <f t="shared" si="190"/>
        <v>57532800</v>
      </c>
      <c r="AH84" s="197"/>
      <c r="AI84" s="197">
        <f t="shared" si="191"/>
        <v>57532800</v>
      </c>
      <c r="AK84" s="183"/>
    </row>
    <row r="85" spans="1:37" s="184" customFormat="1" ht="45" customHeight="1">
      <c r="A85" s="205" t="s">
        <v>376</v>
      </c>
      <c r="B85" s="200" t="s">
        <v>377</v>
      </c>
      <c r="C85" s="197">
        <v>6883340</v>
      </c>
      <c r="D85" s="197"/>
      <c r="E85" s="197">
        <f t="shared" si="177"/>
        <v>6883340</v>
      </c>
      <c r="F85" s="197"/>
      <c r="G85" s="197">
        <f t="shared" si="178"/>
        <v>6883340</v>
      </c>
      <c r="H85" s="197"/>
      <c r="I85" s="197">
        <f t="shared" si="179"/>
        <v>6883340</v>
      </c>
      <c r="J85" s="197"/>
      <c r="K85" s="197">
        <f t="shared" si="180"/>
        <v>6883340</v>
      </c>
      <c r="L85" s="197"/>
      <c r="M85" s="197">
        <f t="shared" si="181"/>
        <v>6883340</v>
      </c>
      <c r="N85" s="197">
        <v>2985224</v>
      </c>
      <c r="O85" s="197">
        <f t="shared" si="182"/>
        <v>9868564</v>
      </c>
      <c r="P85" s="197">
        <v>7967440</v>
      </c>
      <c r="Q85" s="197"/>
      <c r="R85" s="197">
        <f t="shared" si="183"/>
        <v>7967440</v>
      </c>
      <c r="S85" s="197"/>
      <c r="T85" s="197">
        <f t="shared" si="184"/>
        <v>7967440</v>
      </c>
      <c r="U85" s="197">
        <v>-1835120</v>
      </c>
      <c r="V85" s="197">
        <f t="shared" si="185"/>
        <v>6132320</v>
      </c>
      <c r="W85" s="197"/>
      <c r="X85" s="197">
        <f t="shared" si="186"/>
        <v>6132320</v>
      </c>
      <c r="Y85" s="197">
        <v>7967440</v>
      </c>
      <c r="Z85" s="197">
        <v>-161940</v>
      </c>
      <c r="AA85" s="197">
        <f t="shared" si="187"/>
        <v>7805500</v>
      </c>
      <c r="AB85" s="197"/>
      <c r="AC85" s="197">
        <f t="shared" si="188"/>
        <v>7805500</v>
      </c>
      <c r="AD85" s="197"/>
      <c r="AE85" s="197">
        <f t="shared" si="189"/>
        <v>7805500</v>
      </c>
      <c r="AF85" s="197"/>
      <c r="AG85" s="197">
        <f t="shared" si="190"/>
        <v>7805500</v>
      </c>
      <c r="AH85" s="197"/>
      <c r="AI85" s="197">
        <f t="shared" si="191"/>
        <v>7805500</v>
      </c>
      <c r="AK85" s="183"/>
    </row>
    <row r="86" spans="1:37" s="184" customFormat="1" ht="51.6" customHeight="1">
      <c r="A86" s="205" t="s">
        <v>378</v>
      </c>
      <c r="B86" s="200" t="s">
        <v>379</v>
      </c>
      <c r="C86" s="197">
        <v>5594187.8600000003</v>
      </c>
      <c r="D86" s="197"/>
      <c r="E86" s="197">
        <f t="shared" si="177"/>
        <v>5594187.8600000003</v>
      </c>
      <c r="F86" s="197"/>
      <c r="G86" s="197">
        <f t="shared" si="178"/>
        <v>5594187.8600000003</v>
      </c>
      <c r="H86" s="197"/>
      <c r="I86" s="197">
        <f t="shared" si="179"/>
        <v>5594187.8600000003</v>
      </c>
      <c r="J86" s="197"/>
      <c r="K86" s="197">
        <f t="shared" si="180"/>
        <v>5594187.8600000003</v>
      </c>
      <c r="L86" s="197"/>
      <c r="M86" s="197">
        <f t="shared" si="181"/>
        <v>5594187.8600000003</v>
      </c>
      <c r="N86" s="197"/>
      <c r="O86" s="197">
        <f t="shared" si="182"/>
        <v>5594187.8600000003</v>
      </c>
      <c r="P86" s="197">
        <v>5923107.0099999998</v>
      </c>
      <c r="Q86" s="197"/>
      <c r="R86" s="197">
        <f t="shared" si="183"/>
        <v>5923107.0099999998</v>
      </c>
      <c r="S86" s="197"/>
      <c r="T86" s="197">
        <f t="shared" si="184"/>
        <v>5923107.0099999998</v>
      </c>
      <c r="U86" s="197"/>
      <c r="V86" s="197">
        <f t="shared" si="185"/>
        <v>5923107.0099999998</v>
      </c>
      <c r="W86" s="197"/>
      <c r="X86" s="197">
        <f t="shared" si="186"/>
        <v>5923107.0099999998</v>
      </c>
      <c r="Y86" s="197">
        <v>5923107.0099999998</v>
      </c>
      <c r="Z86" s="197"/>
      <c r="AA86" s="197">
        <f t="shared" si="187"/>
        <v>5923107.0099999998</v>
      </c>
      <c r="AB86" s="197"/>
      <c r="AC86" s="197">
        <f t="shared" si="188"/>
        <v>5923107.0099999998</v>
      </c>
      <c r="AD86" s="197"/>
      <c r="AE86" s="197">
        <f t="shared" si="189"/>
        <v>5923107.0099999998</v>
      </c>
      <c r="AF86" s="197"/>
      <c r="AG86" s="197">
        <f t="shared" si="190"/>
        <v>5923107.0099999998</v>
      </c>
      <c r="AH86" s="197"/>
      <c r="AI86" s="197">
        <f t="shared" si="191"/>
        <v>5923107.0099999998</v>
      </c>
      <c r="AK86" s="183"/>
    </row>
    <row r="87" spans="1:37" s="184" customFormat="1" ht="29.45" customHeight="1">
      <c r="A87" s="205" t="s">
        <v>380</v>
      </c>
      <c r="B87" s="200" t="s">
        <v>381</v>
      </c>
      <c r="C87" s="197">
        <v>3343489.6999999993</v>
      </c>
      <c r="D87" s="197"/>
      <c r="E87" s="197">
        <f t="shared" si="177"/>
        <v>3343489.6999999993</v>
      </c>
      <c r="F87" s="197"/>
      <c r="G87" s="197">
        <f t="shared" si="178"/>
        <v>3343489.6999999993</v>
      </c>
      <c r="H87" s="197"/>
      <c r="I87" s="197">
        <f t="shared" si="179"/>
        <v>3343489.6999999993</v>
      </c>
      <c r="J87" s="197"/>
      <c r="K87" s="197">
        <f t="shared" si="180"/>
        <v>3343489.6999999993</v>
      </c>
      <c r="L87" s="197"/>
      <c r="M87" s="197">
        <f t="shared" si="181"/>
        <v>3343489.6999999993</v>
      </c>
      <c r="N87" s="197"/>
      <c r="O87" s="197">
        <f t="shared" si="182"/>
        <v>3343489.6999999993</v>
      </c>
      <c r="P87" s="197">
        <v>3378621</v>
      </c>
      <c r="Q87" s="197"/>
      <c r="R87" s="197">
        <f t="shared" si="183"/>
        <v>3378621</v>
      </c>
      <c r="S87" s="197"/>
      <c r="T87" s="197">
        <f t="shared" si="184"/>
        <v>3378621</v>
      </c>
      <c r="U87" s="197"/>
      <c r="V87" s="197">
        <f t="shared" si="185"/>
        <v>3378621</v>
      </c>
      <c r="W87" s="197"/>
      <c r="X87" s="197">
        <f t="shared" si="186"/>
        <v>3378621</v>
      </c>
      <c r="Y87" s="197">
        <v>3514692</v>
      </c>
      <c r="Z87" s="197"/>
      <c r="AA87" s="197">
        <f t="shared" si="187"/>
        <v>3514692</v>
      </c>
      <c r="AB87" s="197"/>
      <c r="AC87" s="197">
        <f t="shared" si="188"/>
        <v>3514692</v>
      </c>
      <c r="AD87" s="197"/>
      <c r="AE87" s="197">
        <f t="shared" si="189"/>
        <v>3514692</v>
      </c>
      <c r="AF87" s="197"/>
      <c r="AG87" s="197">
        <f t="shared" si="190"/>
        <v>3514692</v>
      </c>
      <c r="AH87" s="197"/>
      <c r="AI87" s="197">
        <f t="shared" si="191"/>
        <v>3514692</v>
      </c>
      <c r="AK87" s="183"/>
    </row>
    <row r="88" spans="1:37" s="184" customFormat="1" ht="37.15" customHeight="1">
      <c r="A88" s="205" t="s">
        <v>382</v>
      </c>
      <c r="B88" s="200" t="s">
        <v>383</v>
      </c>
      <c r="C88" s="197">
        <v>9704.2199999999993</v>
      </c>
      <c r="D88" s="197"/>
      <c r="E88" s="197">
        <f t="shared" si="177"/>
        <v>9704.2199999999993</v>
      </c>
      <c r="F88" s="197"/>
      <c r="G88" s="197">
        <f t="shared" si="178"/>
        <v>9704.2199999999993</v>
      </c>
      <c r="H88" s="197"/>
      <c r="I88" s="197">
        <f t="shared" si="179"/>
        <v>9704.2199999999993</v>
      </c>
      <c r="J88" s="197"/>
      <c r="K88" s="197">
        <f t="shared" si="180"/>
        <v>9704.2199999999993</v>
      </c>
      <c r="L88" s="197"/>
      <c r="M88" s="197">
        <f t="shared" si="181"/>
        <v>9704.2199999999993</v>
      </c>
      <c r="N88" s="197"/>
      <c r="O88" s="197">
        <f t="shared" si="182"/>
        <v>9704.2199999999993</v>
      </c>
      <c r="P88" s="197">
        <v>108967.95</v>
      </c>
      <c r="Q88" s="197"/>
      <c r="R88" s="197">
        <f t="shared" si="183"/>
        <v>108967.95</v>
      </c>
      <c r="S88" s="197"/>
      <c r="T88" s="197">
        <f t="shared" si="184"/>
        <v>108967.95</v>
      </c>
      <c r="U88" s="197"/>
      <c r="V88" s="197">
        <f t="shared" si="185"/>
        <v>108967.95</v>
      </c>
      <c r="W88" s="197"/>
      <c r="X88" s="197">
        <f t="shared" si="186"/>
        <v>108967.95</v>
      </c>
      <c r="Y88" s="197">
        <v>4005.55</v>
      </c>
      <c r="Z88" s="197"/>
      <c r="AA88" s="197">
        <f t="shared" si="187"/>
        <v>4005.55</v>
      </c>
      <c r="AB88" s="197"/>
      <c r="AC88" s="197">
        <f t="shared" si="188"/>
        <v>4005.55</v>
      </c>
      <c r="AD88" s="197"/>
      <c r="AE88" s="197">
        <f t="shared" si="189"/>
        <v>4005.55</v>
      </c>
      <c r="AF88" s="197"/>
      <c r="AG88" s="197">
        <f t="shared" si="190"/>
        <v>4005.55</v>
      </c>
      <c r="AH88" s="197"/>
      <c r="AI88" s="197">
        <f t="shared" si="191"/>
        <v>4005.55</v>
      </c>
      <c r="AK88" s="183"/>
    </row>
    <row r="89" spans="1:37" s="184" customFormat="1" ht="31.9" customHeight="1">
      <c r="A89" s="222" t="s">
        <v>420</v>
      </c>
      <c r="B89" s="200" t="s">
        <v>419</v>
      </c>
      <c r="C89" s="197"/>
      <c r="D89" s="197">
        <v>30279350</v>
      </c>
      <c r="E89" s="197">
        <f t="shared" si="177"/>
        <v>30279350</v>
      </c>
      <c r="F89" s="197"/>
      <c r="G89" s="197">
        <f t="shared" si="178"/>
        <v>30279350</v>
      </c>
      <c r="H89" s="197"/>
      <c r="I89" s="197">
        <f t="shared" si="179"/>
        <v>30279350</v>
      </c>
      <c r="J89" s="197"/>
      <c r="K89" s="197">
        <f t="shared" si="180"/>
        <v>30279350</v>
      </c>
      <c r="L89" s="197"/>
      <c r="M89" s="197">
        <f t="shared" si="181"/>
        <v>30279350</v>
      </c>
      <c r="N89" s="197"/>
      <c r="O89" s="197">
        <f t="shared" si="182"/>
        <v>30279350</v>
      </c>
      <c r="P89" s="197"/>
      <c r="Q89" s="197">
        <v>30279350</v>
      </c>
      <c r="R89" s="197">
        <f t="shared" si="183"/>
        <v>30279350</v>
      </c>
      <c r="S89" s="197"/>
      <c r="T89" s="197">
        <f t="shared" si="184"/>
        <v>30279350</v>
      </c>
      <c r="U89" s="197"/>
      <c r="V89" s="197">
        <f t="shared" si="185"/>
        <v>30279350</v>
      </c>
      <c r="W89" s="197"/>
      <c r="X89" s="197">
        <f t="shared" si="186"/>
        <v>30279350</v>
      </c>
      <c r="Y89" s="197"/>
      <c r="Z89" s="197">
        <v>30279350</v>
      </c>
      <c r="AA89" s="197">
        <f t="shared" si="187"/>
        <v>30279350</v>
      </c>
      <c r="AB89" s="197"/>
      <c r="AC89" s="197">
        <f t="shared" si="188"/>
        <v>30279350</v>
      </c>
      <c r="AD89" s="197"/>
      <c r="AE89" s="197">
        <f t="shared" si="189"/>
        <v>30279350</v>
      </c>
      <c r="AF89" s="197"/>
      <c r="AG89" s="197">
        <f t="shared" si="190"/>
        <v>30279350</v>
      </c>
      <c r="AH89" s="197"/>
      <c r="AI89" s="197">
        <f t="shared" si="191"/>
        <v>30279350</v>
      </c>
      <c r="AK89" s="183"/>
    </row>
    <row r="90" spans="1:37" s="184" customFormat="1" ht="19.899999999999999" customHeight="1">
      <c r="A90" s="205" t="s">
        <v>418</v>
      </c>
      <c r="B90" s="200" t="s">
        <v>417</v>
      </c>
      <c r="C90" s="197"/>
      <c r="D90" s="197">
        <v>412178.4</v>
      </c>
      <c r="E90" s="197">
        <f t="shared" si="177"/>
        <v>412178.4</v>
      </c>
      <c r="F90" s="197"/>
      <c r="G90" s="197">
        <f t="shared" si="178"/>
        <v>412178.4</v>
      </c>
      <c r="H90" s="197"/>
      <c r="I90" s="197">
        <f t="shared" si="179"/>
        <v>412178.4</v>
      </c>
      <c r="J90" s="197"/>
      <c r="K90" s="197">
        <f t="shared" si="180"/>
        <v>412178.4</v>
      </c>
      <c r="L90" s="197"/>
      <c r="M90" s="197">
        <f t="shared" si="181"/>
        <v>412178.4</v>
      </c>
      <c r="N90" s="197"/>
      <c r="O90" s="197">
        <f t="shared" si="182"/>
        <v>412178.4</v>
      </c>
      <c r="P90" s="197"/>
      <c r="Q90" s="197"/>
      <c r="R90" s="197"/>
      <c r="S90" s="197"/>
      <c r="T90" s="197"/>
      <c r="U90" s="197"/>
      <c r="V90" s="197"/>
      <c r="W90" s="197"/>
      <c r="X90" s="197"/>
      <c r="Y90" s="197"/>
      <c r="Z90" s="197"/>
      <c r="AA90" s="197"/>
      <c r="AB90" s="197"/>
      <c r="AC90" s="197"/>
      <c r="AD90" s="197"/>
      <c r="AE90" s="197"/>
      <c r="AF90" s="197"/>
      <c r="AG90" s="197"/>
      <c r="AH90" s="197"/>
      <c r="AI90" s="197"/>
      <c r="AK90" s="183"/>
    </row>
    <row r="91" spans="1:37" s="184" customFormat="1" ht="31.9" customHeight="1">
      <c r="A91" s="205" t="s">
        <v>394</v>
      </c>
      <c r="B91" s="200" t="s">
        <v>384</v>
      </c>
      <c r="C91" s="197">
        <v>7641881.75</v>
      </c>
      <c r="D91" s="197"/>
      <c r="E91" s="197">
        <f t="shared" si="177"/>
        <v>7641881.75</v>
      </c>
      <c r="F91" s="197"/>
      <c r="G91" s="197">
        <f t="shared" si="178"/>
        <v>7641881.75</v>
      </c>
      <c r="H91" s="197"/>
      <c r="I91" s="197">
        <f t="shared" si="179"/>
        <v>7641881.75</v>
      </c>
      <c r="J91" s="197"/>
      <c r="K91" s="197">
        <f t="shared" si="180"/>
        <v>7641881.75</v>
      </c>
      <c r="L91" s="197"/>
      <c r="M91" s="197">
        <f t="shared" si="181"/>
        <v>7641881.75</v>
      </c>
      <c r="N91" s="197"/>
      <c r="O91" s="197">
        <f t="shared" si="182"/>
        <v>7641881.75</v>
      </c>
      <c r="P91" s="197">
        <v>7696475.5599999996</v>
      </c>
      <c r="Q91" s="197"/>
      <c r="R91" s="197">
        <f t="shared" si="183"/>
        <v>7696475.5599999996</v>
      </c>
      <c r="S91" s="197"/>
      <c r="T91" s="197">
        <f t="shared" ref="T91:T93" si="192">R91+S91</f>
        <v>7696475.5599999996</v>
      </c>
      <c r="U91" s="197"/>
      <c r="V91" s="197">
        <f t="shared" ref="V91:V93" si="193">T91+U91</f>
        <v>7696475.5599999996</v>
      </c>
      <c r="W91" s="197"/>
      <c r="X91" s="197">
        <f t="shared" ref="X91:X93" si="194">V91+W91</f>
        <v>7696475.5599999996</v>
      </c>
      <c r="Y91" s="197">
        <v>7917034.5800000001</v>
      </c>
      <c r="Z91" s="197"/>
      <c r="AA91" s="197">
        <f t="shared" si="187"/>
        <v>7917034.5800000001</v>
      </c>
      <c r="AB91" s="197"/>
      <c r="AC91" s="197">
        <f t="shared" ref="AC91:AC93" si="195">AA91+AB91</f>
        <v>7917034.5800000001</v>
      </c>
      <c r="AD91" s="197"/>
      <c r="AE91" s="197">
        <f t="shared" ref="AE91:AE93" si="196">AC91+AD91</f>
        <v>7917034.5800000001</v>
      </c>
      <c r="AF91" s="197"/>
      <c r="AG91" s="197">
        <f t="shared" ref="AG91:AG93" si="197">AE91+AF91</f>
        <v>7917034.5800000001</v>
      </c>
      <c r="AH91" s="197"/>
      <c r="AI91" s="197">
        <f t="shared" ref="AI91:AI93" si="198">AG91+AH91</f>
        <v>7917034.5800000001</v>
      </c>
      <c r="AK91" s="183"/>
    </row>
    <row r="92" spans="1:37" ht="41.25" customHeight="1">
      <c r="A92" s="205" t="s">
        <v>385</v>
      </c>
      <c r="B92" s="200" t="s">
        <v>387</v>
      </c>
      <c r="C92" s="197">
        <v>16170957.800000001</v>
      </c>
      <c r="D92" s="197"/>
      <c r="E92" s="197">
        <f t="shared" si="177"/>
        <v>16170957.800000001</v>
      </c>
      <c r="F92" s="197"/>
      <c r="G92" s="197">
        <f t="shared" si="178"/>
        <v>16170957.800000001</v>
      </c>
      <c r="H92" s="197"/>
      <c r="I92" s="197">
        <f t="shared" si="179"/>
        <v>16170957.800000001</v>
      </c>
      <c r="J92" s="197"/>
      <c r="K92" s="197">
        <f t="shared" si="180"/>
        <v>16170957.800000001</v>
      </c>
      <c r="L92" s="197"/>
      <c r="M92" s="197">
        <f t="shared" si="181"/>
        <v>16170957.800000001</v>
      </c>
      <c r="N92" s="197">
        <v>0</v>
      </c>
      <c r="O92" s="197">
        <f t="shared" si="182"/>
        <v>16170957.800000001</v>
      </c>
      <c r="P92" s="197">
        <v>16630088.960000001</v>
      </c>
      <c r="Q92" s="197"/>
      <c r="R92" s="197">
        <f t="shared" si="183"/>
        <v>16630088.960000001</v>
      </c>
      <c r="S92" s="197"/>
      <c r="T92" s="197">
        <f t="shared" si="192"/>
        <v>16630088.960000001</v>
      </c>
      <c r="U92" s="197"/>
      <c r="V92" s="197">
        <f t="shared" si="193"/>
        <v>16630088.960000001</v>
      </c>
      <c r="W92" s="197"/>
      <c r="X92" s="197">
        <f t="shared" si="194"/>
        <v>16630088.960000001</v>
      </c>
      <c r="Y92" s="197">
        <v>8630275.8900000006</v>
      </c>
      <c r="Z92" s="197"/>
      <c r="AA92" s="197">
        <f t="shared" si="187"/>
        <v>8630275.8900000006</v>
      </c>
      <c r="AB92" s="197"/>
      <c r="AC92" s="197">
        <f t="shared" si="195"/>
        <v>8630275.8900000006</v>
      </c>
      <c r="AD92" s="197"/>
      <c r="AE92" s="197">
        <f t="shared" si="196"/>
        <v>8630275.8900000006</v>
      </c>
      <c r="AF92" s="197"/>
      <c r="AG92" s="197">
        <f t="shared" si="197"/>
        <v>8630275.8900000006</v>
      </c>
      <c r="AH92" s="197">
        <v>-8630275.8900000006</v>
      </c>
      <c r="AI92" s="197">
        <f t="shared" si="198"/>
        <v>0</v>
      </c>
    </row>
    <row r="93" spans="1:37" ht="18" customHeight="1">
      <c r="A93" s="205" t="s">
        <v>386</v>
      </c>
      <c r="B93" s="200" t="s">
        <v>387</v>
      </c>
      <c r="C93" s="197">
        <v>603434500</v>
      </c>
      <c r="D93" s="197">
        <v>6296800</v>
      </c>
      <c r="E93" s="197">
        <f t="shared" si="177"/>
        <v>609731300</v>
      </c>
      <c r="F93" s="197"/>
      <c r="G93" s="197">
        <f t="shared" si="178"/>
        <v>609731300</v>
      </c>
      <c r="H93" s="197">
        <v>4581200</v>
      </c>
      <c r="I93" s="197">
        <f t="shared" si="179"/>
        <v>614312500</v>
      </c>
      <c r="J93" s="197">
        <v>1062200</v>
      </c>
      <c r="K93" s="197">
        <f t="shared" si="180"/>
        <v>615374700</v>
      </c>
      <c r="L93" s="197"/>
      <c r="M93" s="197">
        <f t="shared" si="181"/>
        <v>615374700</v>
      </c>
      <c r="N93" s="197">
        <v>0</v>
      </c>
      <c r="O93" s="197">
        <f t="shared" si="182"/>
        <v>615374700</v>
      </c>
      <c r="P93" s="197">
        <v>604735400</v>
      </c>
      <c r="Q93" s="197">
        <v>351700</v>
      </c>
      <c r="R93" s="197">
        <f t="shared" si="183"/>
        <v>605087100</v>
      </c>
      <c r="S93" s="197"/>
      <c r="T93" s="197">
        <f t="shared" si="192"/>
        <v>605087100</v>
      </c>
      <c r="U93" s="197"/>
      <c r="V93" s="197">
        <f t="shared" si="193"/>
        <v>605087100</v>
      </c>
      <c r="W93" s="197"/>
      <c r="X93" s="197">
        <f t="shared" si="194"/>
        <v>605087100</v>
      </c>
      <c r="Y93" s="197">
        <v>617818300</v>
      </c>
      <c r="Z93" s="197">
        <v>1982700</v>
      </c>
      <c r="AA93" s="197">
        <f t="shared" si="187"/>
        <v>619801000</v>
      </c>
      <c r="AB93" s="197"/>
      <c r="AC93" s="197">
        <f t="shared" si="195"/>
        <v>619801000</v>
      </c>
      <c r="AD93" s="197"/>
      <c r="AE93" s="197">
        <f t="shared" si="196"/>
        <v>619801000</v>
      </c>
      <c r="AF93" s="197"/>
      <c r="AG93" s="197">
        <f t="shared" si="197"/>
        <v>619801000</v>
      </c>
      <c r="AH93" s="197"/>
      <c r="AI93" s="197">
        <f t="shared" si="198"/>
        <v>619801000</v>
      </c>
    </row>
    <row r="94" spans="1:37" s="193" customFormat="1" ht="22.9" customHeight="1">
      <c r="A94" s="204" t="s">
        <v>54</v>
      </c>
      <c r="B94" s="199" t="s">
        <v>130</v>
      </c>
      <c r="C94" s="196">
        <f>SUM(C95:C99)</f>
        <v>25879.42</v>
      </c>
      <c r="D94" s="196">
        <f t="shared" ref="D94:AA94" si="199">SUM(D95:D99)</f>
        <v>566798.51</v>
      </c>
      <c r="E94" s="196">
        <f t="shared" si="199"/>
        <v>592677.92999999993</v>
      </c>
      <c r="F94" s="196">
        <f t="shared" si="199"/>
        <v>904026.52</v>
      </c>
      <c r="G94" s="196">
        <f t="shared" si="199"/>
        <v>1496704.4500000002</v>
      </c>
      <c r="H94" s="196">
        <f>SUM(H95:H106)</f>
        <v>8164005</v>
      </c>
      <c r="I94" s="196">
        <f>SUM(I95:I106)</f>
        <v>9660709.4499999993</v>
      </c>
      <c r="J94" s="196">
        <f t="shared" ref="J94:O94" si="200">SUM(J95:J112)</f>
        <v>5808187.1100000003</v>
      </c>
      <c r="K94" s="196">
        <f t="shared" si="200"/>
        <v>15468896.560000001</v>
      </c>
      <c r="L94" s="196">
        <f t="shared" si="200"/>
        <v>210000</v>
      </c>
      <c r="M94" s="196">
        <f t="shared" si="200"/>
        <v>15678896.560000001</v>
      </c>
      <c r="N94" s="196">
        <f t="shared" si="200"/>
        <v>30000</v>
      </c>
      <c r="O94" s="196">
        <f t="shared" si="200"/>
        <v>15708896.560000001</v>
      </c>
      <c r="P94" s="196">
        <f t="shared" si="199"/>
        <v>25879.42</v>
      </c>
      <c r="Q94" s="196">
        <f t="shared" si="199"/>
        <v>67063.86</v>
      </c>
      <c r="R94" s="196">
        <f t="shared" si="199"/>
        <v>92943.279999999984</v>
      </c>
      <c r="S94" s="196">
        <f t="shared" ref="S94:T94" si="201">SUM(S95:S99)</f>
        <v>0</v>
      </c>
      <c r="T94" s="196">
        <f t="shared" si="201"/>
        <v>57943.28</v>
      </c>
      <c r="U94" s="196">
        <f t="shared" ref="U94:V94" si="202">SUM(U95:U99)</f>
        <v>0</v>
      </c>
      <c r="V94" s="196">
        <f t="shared" si="202"/>
        <v>57943.28</v>
      </c>
      <c r="W94" s="196">
        <f t="shared" ref="W94:X94" si="203">SUM(W95:W99)</f>
        <v>0</v>
      </c>
      <c r="X94" s="196">
        <f t="shared" si="203"/>
        <v>57943.28</v>
      </c>
      <c r="Y94" s="196">
        <f t="shared" si="199"/>
        <v>25879.42</v>
      </c>
      <c r="Z94" s="196">
        <f t="shared" si="199"/>
        <v>66831.319999999992</v>
      </c>
      <c r="AA94" s="196">
        <f t="shared" si="199"/>
        <v>92710.739999999991</v>
      </c>
      <c r="AB94" s="196">
        <f t="shared" ref="AB94:AC94" si="204">SUM(AB95:AB99)</f>
        <v>0</v>
      </c>
      <c r="AC94" s="196">
        <f t="shared" si="204"/>
        <v>92710.739999999991</v>
      </c>
      <c r="AD94" s="196">
        <f t="shared" ref="AD94:AE94" si="205">SUM(AD95:AD99)</f>
        <v>0</v>
      </c>
      <c r="AE94" s="196">
        <f t="shared" si="205"/>
        <v>92710.739999999991</v>
      </c>
      <c r="AF94" s="196">
        <f t="shared" ref="AF94:AG94" si="206">SUM(AF95:AF99)</f>
        <v>0</v>
      </c>
      <c r="AG94" s="196">
        <f t="shared" si="206"/>
        <v>92710.739999999991</v>
      </c>
      <c r="AH94" s="196">
        <f t="shared" ref="AH94:AI94" si="207">SUM(AH95:AH99)</f>
        <v>0</v>
      </c>
      <c r="AI94" s="196">
        <f t="shared" si="207"/>
        <v>92710.739999999991</v>
      </c>
      <c r="AJ94" s="192"/>
    </row>
    <row r="95" spans="1:37" ht="25.9" customHeight="1">
      <c r="A95" s="221" t="s">
        <v>422</v>
      </c>
      <c r="B95" s="200" t="s">
        <v>424</v>
      </c>
      <c r="C95" s="197"/>
      <c r="D95" s="197">
        <v>35000</v>
      </c>
      <c r="E95" s="197">
        <f>C95+D95</f>
        <v>35000</v>
      </c>
      <c r="F95" s="197"/>
      <c r="G95" s="197">
        <f>E95+F95</f>
        <v>35000</v>
      </c>
      <c r="H95" s="197"/>
      <c r="I95" s="197">
        <f>G95+H95</f>
        <v>35000</v>
      </c>
      <c r="J95" s="197"/>
      <c r="K95" s="197">
        <f>I95+J95</f>
        <v>35000</v>
      </c>
      <c r="L95" s="197"/>
      <c r="M95" s="197">
        <f>K95+L95</f>
        <v>35000</v>
      </c>
      <c r="N95" s="197"/>
      <c r="O95" s="197">
        <f>M95+N95</f>
        <v>35000</v>
      </c>
      <c r="P95" s="197"/>
      <c r="Q95" s="197">
        <v>35000</v>
      </c>
      <c r="R95" s="197">
        <f>Q95</f>
        <v>35000</v>
      </c>
      <c r="S95" s="197"/>
      <c r="T95" s="197">
        <f>S95</f>
        <v>0</v>
      </c>
      <c r="U95" s="197"/>
      <c r="V95" s="197">
        <f>U95</f>
        <v>0</v>
      </c>
      <c r="W95" s="197"/>
      <c r="X95" s="197">
        <f>W95</f>
        <v>0</v>
      </c>
      <c r="Y95" s="197"/>
      <c r="Z95" s="197">
        <v>35000</v>
      </c>
      <c r="AA95" s="197">
        <f>Z95</f>
        <v>35000</v>
      </c>
      <c r="AB95" s="197"/>
      <c r="AC95" s="197">
        <f>AA95+AB95</f>
        <v>35000</v>
      </c>
      <c r="AD95" s="197"/>
      <c r="AE95" s="197">
        <f>AC95+AD95</f>
        <v>35000</v>
      </c>
      <c r="AF95" s="197"/>
      <c r="AG95" s="197">
        <f>AE95+AF95</f>
        <v>35000</v>
      </c>
      <c r="AH95" s="197"/>
      <c r="AI95" s="197">
        <f>AG95+AH95</f>
        <v>35000</v>
      </c>
    </row>
    <row r="96" spans="1:37" ht="28.9" customHeight="1">
      <c r="A96" s="221" t="s">
        <v>423</v>
      </c>
      <c r="B96" s="200" t="s">
        <v>424</v>
      </c>
      <c r="C96" s="197"/>
      <c r="D96" s="197">
        <v>67162</v>
      </c>
      <c r="E96" s="197">
        <f>C96+D96</f>
        <v>67162</v>
      </c>
      <c r="F96" s="197"/>
      <c r="G96" s="197">
        <f>E96+F96</f>
        <v>67162</v>
      </c>
      <c r="H96" s="197">
        <v>967</v>
      </c>
      <c r="I96" s="197">
        <f>G96+H96</f>
        <v>68129</v>
      </c>
      <c r="J96" s="197"/>
      <c r="K96" s="197">
        <f>I96+J96</f>
        <v>68129</v>
      </c>
      <c r="L96" s="197"/>
      <c r="M96" s="197">
        <f>K96+L96</f>
        <v>68129</v>
      </c>
      <c r="N96" s="197"/>
      <c r="O96" s="197">
        <f>M96+N96</f>
        <v>68129</v>
      </c>
      <c r="P96" s="197"/>
      <c r="Q96" s="197"/>
      <c r="R96" s="197">
        <f>Q96</f>
        <v>0</v>
      </c>
      <c r="S96" s="197"/>
      <c r="T96" s="197">
        <f>S96</f>
        <v>0</v>
      </c>
      <c r="U96" s="197"/>
      <c r="V96" s="197">
        <f>U96</f>
        <v>0</v>
      </c>
      <c r="W96" s="197"/>
      <c r="X96" s="197">
        <f>W96</f>
        <v>0</v>
      </c>
      <c r="Y96" s="197"/>
      <c r="Z96" s="197"/>
      <c r="AA96" s="197">
        <f>Z96</f>
        <v>0</v>
      </c>
      <c r="AB96" s="197"/>
      <c r="AC96" s="197">
        <f t="shared" ref="AC96:AC99" si="208">AA96+AB96</f>
        <v>0</v>
      </c>
      <c r="AD96" s="197"/>
      <c r="AE96" s="197">
        <f t="shared" ref="AE96:AE99" si="209">AC96+AD96</f>
        <v>0</v>
      </c>
      <c r="AF96" s="197"/>
      <c r="AG96" s="197">
        <f t="shared" ref="AG96:AG99" si="210">AE96+AF96</f>
        <v>0</v>
      </c>
      <c r="AH96" s="197"/>
      <c r="AI96" s="197">
        <f t="shared" ref="AI96:AI99" si="211">AG96+AH96</f>
        <v>0</v>
      </c>
    </row>
    <row r="97" spans="1:37" ht="42.6" customHeight="1">
      <c r="A97" s="205" t="s">
        <v>388</v>
      </c>
      <c r="B97" s="200" t="s">
        <v>389</v>
      </c>
      <c r="C97" s="202">
        <v>25879.42</v>
      </c>
      <c r="D97" s="202"/>
      <c r="E97" s="202">
        <f>C97+D97</f>
        <v>25879.42</v>
      </c>
      <c r="F97" s="202"/>
      <c r="G97" s="202">
        <f>E97+F97</f>
        <v>25879.42</v>
      </c>
      <c r="H97" s="202"/>
      <c r="I97" s="202">
        <f>G97+H97</f>
        <v>25879.42</v>
      </c>
      <c r="J97" s="202"/>
      <c r="K97" s="202">
        <f>I97+J97</f>
        <v>25879.42</v>
      </c>
      <c r="L97" s="202"/>
      <c r="M97" s="202">
        <f>K97+L97</f>
        <v>25879.42</v>
      </c>
      <c r="N97" s="202"/>
      <c r="O97" s="202">
        <f>M97+N97</f>
        <v>25879.42</v>
      </c>
      <c r="P97" s="202">
        <v>25879.42</v>
      </c>
      <c r="Q97" s="202"/>
      <c r="R97" s="202">
        <f>P97+Q97</f>
        <v>25879.42</v>
      </c>
      <c r="S97" s="202"/>
      <c r="T97" s="202">
        <f>R97+S97</f>
        <v>25879.42</v>
      </c>
      <c r="U97" s="202"/>
      <c r="V97" s="202">
        <f>T97+U97</f>
        <v>25879.42</v>
      </c>
      <c r="W97" s="202"/>
      <c r="X97" s="202">
        <f>V97+W97</f>
        <v>25879.42</v>
      </c>
      <c r="Y97" s="202">
        <v>25879.42</v>
      </c>
      <c r="Z97" s="202"/>
      <c r="AA97" s="202">
        <f>Y97+Z97</f>
        <v>25879.42</v>
      </c>
      <c r="AB97" s="202"/>
      <c r="AC97" s="197">
        <f t="shared" si="208"/>
        <v>25879.42</v>
      </c>
      <c r="AD97" s="202"/>
      <c r="AE97" s="197">
        <f t="shared" si="209"/>
        <v>25879.42</v>
      </c>
      <c r="AF97" s="202"/>
      <c r="AG97" s="197">
        <f t="shared" si="210"/>
        <v>25879.42</v>
      </c>
      <c r="AH97" s="202"/>
      <c r="AI97" s="197">
        <f t="shared" si="211"/>
        <v>25879.42</v>
      </c>
      <c r="AJ97" s="183"/>
    </row>
    <row r="98" spans="1:37" s="184" customFormat="1" ht="61.9" customHeight="1">
      <c r="A98" s="205" t="s">
        <v>367</v>
      </c>
      <c r="B98" s="200" t="s">
        <v>389</v>
      </c>
      <c r="C98" s="197"/>
      <c r="D98" s="197">
        <v>26366.89</v>
      </c>
      <c r="E98" s="197">
        <f t="shared" ref="E98:E99" si="212">C98+D98</f>
        <v>26366.89</v>
      </c>
      <c r="F98" s="197"/>
      <c r="G98" s="197">
        <f t="shared" ref="G98:G99" si="213">E98+F98</f>
        <v>26366.89</v>
      </c>
      <c r="H98" s="197"/>
      <c r="I98" s="197">
        <f t="shared" ref="I98:I106" si="214">G98+H98</f>
        <v>26366.89</v>
      </c>
      <c r="J98" s="197"/>
      <c r="K98" s="197">
        <f t="shared" ref="K98:K107" si="215">I98+J98</f>
        <v>26366.89</v>
      </c>
      <c r="L98" s="197"/>
      <c r="M98" s="197">
        <f t="shared" ref="M98:M112" si="216">K98+L98</f>
        <v>26366.89</v>
      </c>
      <c r="N98" s="197"/>
      <c r="O98" s="197">
        <f t="shared" ref="O98:O112" si="217">M98+N98</f>
        <v>26366.89</v>
      </c>
      <c r="P98" s="197"/>
      <c r="Q98" s="197">
        <v>25955.57</v>
      </c>
      <c r="R98" s="197">
        <f t="shared" ref="R98:R99" si="218">P98+Q98</f>
        <v>25955.57</v>
      </c>
      <c r="S98" s="197"/>
      <c r="T98" s="197">
        <f t="shared" ref="T98:T99" si="219">R98+S98</f>
        <v>25955.57</v>
      </c>
      <c r="U98" s="197"/>
      <c r="V98" s="197">
        <f t="shared" ref="V98:V99" si="220">T98+U98</f>
        <v>25955.57</v>
      </c>
      <c r="W98" s="197"/>
      <c r="X98" s="197">
        <f t="shared" ref="X98:X99" si="221">V98+W98</f>
        <v>25955.57</v>
      </c>
      <c r="Y98" s="197"/>
      <c r="Z98" s="197">
        <v>25723.03</v>
      </c>
      <c r="AA98" s="197">
        <f t="shared" ref="AA98:AA99" si="222">Y98+Z98</f>
        <v>25723.03</v>
      </c>
      <c r="AB98" s="197"/>
      <c r="AC98" s="197">
        <f t="shared" si="208"/>
        <v>25723.03</v>
      </c>
      <c r="AD98" s="197"/>
      <c r="AE98" s="197">
        <f t="shared" si="209"/>
        <v>25723.03</v>
      </c>
      <c r="AF98" s="197"/>
      <c r="AG98" s="197">
        <f t="shared" si="210"/>
        <v>25723.03</v>
      </c>
      <c r="AH98" s="197"/>
      <c r="AI98" s="197">
        <f t="shared" si="211"/>
        <v>25723.03</v>
      </c>
      <c r="AK98" s="183"/>
    </row>
    <row r="99" spans="1:37" s="184" customFormat="1" ht="31.9" customHeight="1">
      <c r="A99" s="205" t="s">
        <v>409</v>
      </c>
      <c r="B99" s="200" t="s">
        <v>389</v>
      </c>
      <c r="C99" s="197"/>
      <c r="D99" s="197">
        <v>438269.62</v>
      </c>
      <c r="E99" s="197">
        <f t="shared" si="212"/>
        <v>438269.62</v>
      </c>
      <c r="F99" s="197">
        <v>904026.52</v>
      </c>
      <c r="G99" s="197">
        <f t="shared" si="213"/>
        <v>1342296.1400000001</v>
      </c>
      <c r="H99" s="197"/>
      <c r="I99" s="197">
        <f t="shared" si="214"/>
        <v>1342296.1400000001</v>
      </c>
      <c r="J99" s="197"/>
      <c r="K99" s="197">
        <f t="shared" si="215"/>
        <v>1342296.1400000001</v>
      </c>
      <c r="L99" s="197"/>
      <c r="M99" s="197">
        <f t="shared" si="216"/>
        <v>1342296.1400000001</v>
      </c>
      <c r="N99" s="197"/>
      <c r="O99" s="197">
        <f t="shared" si="217"/>
        <v>1342296.1400000001</v>
      </c>
      <c r="P99" s="197"/>
      <c r="Q99" s="197">
        <v>6108.29</v>
      </c>
      <c r="R99" s="197">
        <f t="shared" si="218"/>
        <v>6108.29</v>
      </c>
      <c r="S99" s="197"/>
      <c r="T99" s="197">
        <f t="shared" si="219"/>
        <v>6108.29</v>
      </c>
      <c r="U99" s="197"/>
      <c r="V99" s="197">
        <f t="shared" si="220"/>
        <v>6108.29</v>
      </c>
      <c r="W99" s="197"/>
      <c r="X99" s="197">
        <f t="shared" si="221"/>
        <v>6108.29</v>
      </c>
      <c r="Y99" s="197"/>
      <c r="Z99" s="197">
        <v>6108.29</v>
      </c>
      <c r="AA99" s="197">
        <f t="shared" si="222"/>
        <v>6108.29</v>
      </c>
      <c r="AB99" s="197"/>
      <c r="AC99" s="197">
        <f t="shared" si="208"/>
        <v>6108.29</v>
      </c>
      <c r="AD99" s="197"/>
      <c r="AE99" s="197">
        <f t="shared" si="209"/>
        <v>6108.29</v>
      </c>
      <c r="AF99" s="197"/>
      <c r="AG99" s="197">
        <f t="shared" si="210"/>
        <v>6108.29</v>
      </c>
      <c r="AH99" s="197"/>
      <c r="AI99" s="197">
        <f t="shared" si="211"/>
        <v>6108.29</v>
      </c>
      <c r="AK99" s="183"/>
    </row>
    <row r="100" spans="1:37" s="184" customFormat="1" ht="31.9" customHeight="1">
      <c r="A100" s="205" t="s">
        <v>448</v>
      </c>
      <c r="B100" s="200" t="s">
        <v>389</v>
      </c>
      <c r="C100" s="197"/>
      <c r="D100" s="197"/>
      <c r="E100" s="197"/>
      <c r="F100" s="197"/>
      <c r="G100" s="197"/>
      <c r="H100" s="197">
        <v>1200000</v>
      </c>
      <c r="I100" s="197">
        <f t="shared" si="214"/>
        <v>1200000</v>
      </c>
      <c r="J100" s="197"/>
      <c r="K100" s="197">
        <f t="shared" si="215"/>
        <v>1200000</v>
      </c>
      <c r="L100" s="197"/>
      <c r="M100" s="197">
        <f t="shared" si="216"/>
        <v>1200000</v>
      </c>
      <c r="N100" s="197"/>
      <c r="O100" s="197">
        <f t="shared" si="217"/>
        <v>1200000</v>
      </c>
      <c r="P100" s="197"/>
      <c r="Q100" s="197"/>
      <c r="R100" s="197"/>
      <c r="S100" s="197"/>
      <c r="T100" s="197"/>
      <c r="U100" s="197"/>
      <c r="V100" s="197"/>
      <c r="W100" s="197"/>
      <c r="X100" s="197"/>
      <c r="Y100" s="197"/>
      <c r="Z100" s="197"/>
      <c r="AA100" s="197"/>
      <c r="AB100" s="197"/>
      <c r="AC100" s="197"/>
      <c r="AD100" s="197"/>
      <c r="AE100" s="197"/>
      <c r="AF100" s="197"/>
      <c r="AG100" s="197"/>
      <c r="AH100" s="197"/>
      <c r="AI100" s="197"/>
      <c r="AK100" s="183"/>
    </row>
    <row r="101" spans="1:37" s="184" customFormat="1" ht="31.9" customHeight="1">
      <c r="A101" s="221" t="s">
        <v>450</v>
      </c>
      <c r="B101" s="200" t="s">
        <v>389</v>
      </c>
      <c r="C101" s="197"/>
      <c r="D101" s="197"/>
      <c r="E101" s="197"/>
      <c r="F101" s="197"/>
      <c r="G101" s="197"/>
      <c r="H101" s="197"/>
      <c r="I101" s="197"/>
      <c r="J101" s="197">
        <v>423976.33</v>
      </c>
      <c r="K101" s="197">
        <f t="shared" si="215"/>
        <v>423976.33</v>
      </c>
      <c r="L101" s="197"/>
      <c r="M101" s="197">
        <f t="shared" si="216"/>
        <v>423976.33</v>
      </c>
      <c r="N101" s="197"/>
      <c r="O101" s="197">
        <f t="shared" si="217"/>
        <v>423976.33</v>
      </c>
      <c r="P101" s="197"/>
      <c r="Q101" s="197"/>
      <c r="R101" s="197"/>
      <c r="S101" s="197"/>
      <c r="T101" s="197"/>
      <c r="U101" s="197"/>
      <c r="V101" s="197"/>
      <c r="W101" s="197"/>
      <c r="X101" s="197"/>
      <c r="Y101" s="197"/>
      <c r="Z101" s="197"/>
      <c r="AA101" s="197"/>
      <c r="AB101" s="197"/>
      <c r="AC101" s="197"/>
      <c r="AD101" s="197"/>
      <c r="AE101" s="197"/>
      <c r="AF101" s="197"/>
      <c r="AG101" s="197"/>
      <c r="AH101" s="197"/>
      <c r="AI101" s="197"/>
      <c r="AK101" s="183"/>
    </row>
    <row r="102" spans="1:37" s="184" customFormat="1" ht="21" customHeight="1">
      <c r="A102" s="205" t="s">
        <v>456</v>
      </c>
      <c r="B102" s="200" t="s">
        <v>389</v>
      </c>
      <c r="C102" s="197"/>
      <c r="D102" s="197"/>
      <c r="E102" s="197"/>
      <c r="F102" s="197"/>
      <c r="G102" s="197"/>
      <c r="H102" s="197">
        <v>540000</v>
      </c>
      <c r="I102" s="197">
        <f t="shared" si="214"/>
        <v>540000</v>
      </c>
      <c r="J102" s="197"/>
      <c r="K102" s="197">
        <f t="shared" si="215"/>
        <v>540000</v>
      </c>
      <c r="L102" s="197"/>
      <c r="M102" s="197">
        <f t="shared" si="216"/>
        <v>540000</v>
      </c>
      <c r="N102" s="197"/>
      <c r="O102" s="197">
        <f t="shared" si="217"/>
        <v>540000</v>
      </c>
      <c r="P102" s="197"/>
      <c r="Q102" s="197"/>
      <c r="R102" s="197"/>
      <c r="S102" s="197"/>
      <c r="T102" s="197"/>
      <c r="U102" s="197"/>
      <c r="V102" s="197"/>
      <c r="W102" s="197"/>
      <c r="X102" s="197"/>
      <c r="Y102" s="197"/>
      <c r="Z102" s="197"/>
      <c r="AA102" s="197"/>
      <c r="AB102" s="197"/>
      <c r="AC102" s="197"/>
      <c r="AD102" s="197"/>
      <c r="AE102" s="197"/>
      <c r="AF102" s="197"/>
      <c r="AG102" s="197"/>
      <c r="AH102" s="197"/>
      <c r="AI102" s="197"/>
      <c r="AK102" s="183"/>
    </row>
    <row r="103" spans="1:37" s="184" customFormat="1" ht="21" customHeight="1">
      <c r="A103" s="205" t="s">
        <v>461</v>
      </c>
      <c r="B103" s="200" t="s">
        <v>389</v>
      </c>
      <c r="C103" s="197"/>
      <c r="D103" s="197"/>
      <c r="E103" s="197"/>
      <c r="F103" s="197"/>
      <c r="G103" s="197"/>
      <c r="H103" s="197"/>
      <c r="I103" s="197"/>
      <c r="J103" s="223">
        <v>137160</v>
      </c>
      <c r="K103" s="197">
        <f t="shared" si="215"/>
        <v>137160</v>
      </c>
      <c r="L103" s="223"/>
      <c r="M103" s="197">
        <f t="shared" si="216"/>
        <v>137160</v>
      </c>
      <c r="N103" s="223"/>
      <c r="O103" s="197">
        <f t="shared" si="217"/>
        <v>137160</v>
      </c>
      <c r="P103" s="197"/>
      <c r="Q103" s="197"/>
      <c r="R103" s="197"/>
      <c r="S103" s="197"/>
      <c r="T103" s="197"/>
      <c r="U103" s="197"/>
      <c r="V103" s="197"/>
      <c r="W103" s="197"/>
      <c r="X103" s="197"/>
      <c r="Y103" s="197"/>
      <c r="Z103" s="197"/>
      <c r="AA103" s="197"/>
      <c r="AB103" s="197"/>
      <c r="AC103" s="197"/>
      <c r="AD103" s="197"/>
      <c r="AE103" s="197"/>
      <c r="AF103" s="197"/>
      <c r="AG103" s="197"/>
      <c r="AH103" s="197"/>
      <c r="AI103" s="197"/>
      <c r="AK103" s="183"/>
    </row>
    <row r="104" spans="1:37" s="184" customFormat="1" ht="21" customHeight="1">
      <c r="A104" s="205" t="s">
        <v>461</v>
      </c>
      <c r="B104" s="200" t="s">
        <v>389</v>
      </c>
      <c r="C104" s="197"/>
      <c r="D104" s="197"/>
      <c r="E104" s="197"/>
      <c r="F104" s="197"/>
      <c r="G104" s="197"/>
      <c r="H104" s="197"/>
      <c r="I104" s="197"/>
      <c r="J104" s="223">
        <v>175430</v>
      </c>
      <c r="K104" s="197">
        <f t="shared" si="215"/>
        <v>175430</v>
      </c>
      <c r="L104" s="223"/>
      <c r="M104" s="197">
        <f t="shared" si="216"/>
        <v>175430</v>
      </c>
      <c r="N104" s="223"/>
      <c r="O104" s="197">
        <f t="shared" si="217"/>
        <v>175430</v>
      </c>
      <c r="P104" s="197"/>
      <c r="Q104" s="197"/>
      <c r="R104" s="197"/>
      <c r="S104" s="197"/>
      <c r="T104" s="197"/>
      <c r="U104" s="197"/>
      <c r="V104" s="197"/>
      <c r="W104" s="197"/>
      <c r="X104" s="197"/>
      <c r="Y104" s="197"/>
      <c r="Z104" s="197"/>
      <c r="AA104" s="197"/>
      <c r="AB104" s="197"/>
      <c r="AC104" s="197"/>
      <c r="AD104" s="197"/>
      <c r="AE104" s="197"/>
      <c r="AF104" s="197"/>
      <c r="AG104" s="197"/>
      <c r="AH104" s="197"/>
      <c r="AI104" s="197"/>
      <c r="AK104" s="183"/>
    </row>
    <row r="105" spans="1:37" s="184" customFormat="1" ht="26.45" customHeight="1">
      <c r="A105" s="205" t="s">
        <v>457</v>
      </c>
      <c r="B105" s="200" t="s">
        <v>389</v>
      </c>
      <c r="C105" s="197"/>
      <c r="D105" s="197"/>
      <c r="E105" s="197"/>
      <c r="F105" s="197"/>
      <c r="G105" s="197"/>
      <c r="H105" s="197">
        <v>1800000</v>
      </c>
      <c r="I105" s="197">
        <f t="shared" si="214"/>
        <v>1800000</v>
      </c>
      <c r="J105" s="197"/>
      <c r="K105" s="197">
        <f t="shared" si="215"/>
        <v>1800000</v>
      </c>
      <c r="L105" s="197"/>
      <c r="M105" s="197">
        <f t="shared" si="216"/>
        <v>1800000</v>
      </c>
      <c r="N105" s="197"/>
      <c r="O105" s="197">
        <f t="shared" si="217"/>
        <v>1800000</v>
      </c>
      <c r="P105" s="197"/>
      <c r="Q105" s="197"/>
      <c r="R105" s="197"/>
      <c r="S105" s="197"/>
      <c r="T105" s="197"/>
      <c r="U105" s="197"/>
      <c r="V105" s="197"/>
      <c r="W105" s="197"/>
      <c r="X105" s="197"/>
      <c r="Y105" s="197"/>
      <c r="Z105" s="197"/>
      <c r="AA105" s="197"/>
      <c r="AB105" s="197"/>
      <c r="AC105" s="197"/>
      <c r="AD105" s="197"/>
      <c r="AE105" s="197"/>
      <c r="AF105" s="197"/>
      <c r="AG105" s="197"/>
      <c r="AH105" s="197"/>
      <c r="AI105" s="197"/>
      <c r="AK105" s="183"/>
    </row>
    <row r="106" spans="1:37" s="184" customFormat="1" ht="33" customHeight="1">
      <c r="A106" s="205" t="s">
        <v>458</v>
      </c>
      <c r="B106" s="200" t="s">
        <v>389</v>
      </c>
      <c r="C106" s="197"/>
      <c r="D106" s="197"/>
      <c r="E106" s="197"/>
      <c r="F106" s="197"/>
      <c r="G106" s="197"/>
      <c r="H106" s="197">
        <v>4623038</v>
      </c>
      <c r="I106" s="197">
        <f t="shared" si="214"/>
        <v>4623038</v>
      </c>
      <c r="J106" s="197"/>
      <c r="K106" s="197">
        <f t="shared" si="215"/>
        <v>4623038</v>
      </c>
      <c r="L106" s="197"/>
      <c r="M106" s="197">
        <f t="shared" si="216"/>
        <v>4623038</v>
      </c>
      <c r="N106" s="197"/>
      <c r="O106" s="197">
        <f t="shared" si="217"/>
        <v>4623038</v>
      </c>
      <c r="P106" s="197"/>
      <c r="Q106" s="197"/>
      <c r="R106" s="197"/>
      <c r="S106" s="197"/>
      <c r="T106" s="197"/>
      <c r="U106" s="197"/>
      <c r="V106" s="197"/>
      <c r="W106" s="197"/>
      <c r="X106" s="197"/>
      <c r="Y106" s="197"/>
      <c r="Z106" s="197"/>
      <c r="AA106" s="197"/>
      <c r="AB106" s="197"/>
      <c r="AC106" s="197"/>
      <c r="AD106" s="197"/>
      <c r="AE106" s="197"/>
      <c r="AF106" s="197"/>
      <c r="AG106" s="197"/>
      <c r="AH106" s="197"/>
      <c r="AI106" s="197"/>
      <c r="AK106" s="183"/>
    </row>
    <row r="107" spans="1:37" s="184" customFormat="1" ht="25.15" customHeight="1">
      <c r="A107" s="205" t="s">
        <v>459</v>
      </c>
      <c r="B107" s="200" t="s">
        <v>389</v>
      </c>
      <c r="C107" s="197"/>
      <c r="D107" s="197"/>
      <c r="E107" s="197"/>
      <c r="F107" s="197"/>
      <c r="G107" s="197"/>
      <c r="H107" s="197"/>
      <c r="I107" s="197"/>
      <c r="J107" s="197">
        <v>333208.2</v>
      </c>
      <c r="K107" s="197">
        <f t="shared" si="215"/>
        <v>333208.2</v>
      </c>
      <c r="L107" s="197"/>
      <c r="M107" s="197">
        <f t="shared" si="216"/>
        <v>333208.2</v>
      </c>
      <c r="N107" s="197"/>
      <c r="O107" s="197">
        <f t="shared" si="217"/>
        <v>333208.2</v>
      </c>
      <c r="P107" s="197"/>
      <c r="Q107" s="197"/>
      <c r="R107" s="197"/>
      <c r="S107" s="197"/>
      <c r="T107" s="197"/>
      <c r="U107" s="197"/>
      <c r="V107" s="197"/>
      <c r="W107" s="197"/>
      <c r="X107" s="197"/>
      <c r="Y107" s="197"/>
      <c r="Z107" s="197"/>
      <c r="AA107" s="197"/>
      <c r="AB107" s="197"/>
      <c r="AC107" s="197"/>
      <c r="AD107" s="197"/>
      <c r="AE107" s="197"/>
      <c r="AF107" s="197"/>
      <c r="AG107" s="197"/>
      <c r="AH107" s="197"/>
      <c r="AI107" s="197"/>
      <c r="AK107" s="183"/>
    </row>
    <row r="108" spans="1:37" s="184" customFormat="1" ht="25.15" customHeight="1">
      <c r="A108" s="205" t="s">
        <v>460</v>
      </c>
      <c r="B108" s="200" t="s">
        <v>389</v>
      </c>
      <c r="C108" s="197"/>
      <c r="D108" s="197"/>
      <c r="E108" s="197"/>
      <c r="F108" s="197"/>
      <c r="G108" s="197"/>
      <c r="H108" s="197"/>
      <c r="I108" s="197"/>
      <c r="J108" s="197">
        <v>671948</v>
      </c>
      <c r="K108" s="197">
        <f t="shared" ref="K108" si="223">I108+J108</f>
        <v>671948</v>
      </c>
      <c r="L108" s="197"/>
      <c r="M108" s="197">
        <f t="shared" si="216"/>
        <v>671948</v>
      </c>
      <c r="N108" s="197"/>
      <c r="O108" s="197">
        <f t="shared" si="217"/>
        <v>671948</v>
      </c>
      <c r="P108" s="197"/>
      <c r="Q108" s="197"/>
      <c r="R108" s="197"/>
      <c r="S108" s="197"/>
      <c r="T108" s="197"/>
      <c r="U108" s="197"/>
      <c r="V108" s="197"/>
      <c r="W108" s="197"/>
      <c r="X108" s="197"/>
      <c r="Y108" s="197"/>
      <c r="Z108" s="197"/>
      <c r="AA108" s="197"/>
      <c r="AB108" s="197"/>
      <c r="AC108" s="197"/>
      <c r="AD108" s="197"/>
      <c r="AE108" s="197"/>
      <c r="AF108" s="197"/>
      <c r="AG108" s="197"/>
      <c r="AH108" s="197"/>
      <c r="AI108" s="197"/>
      <c r="AK108" s="183"/>
    </row>
    <row r="109" spans="1:37" s="184" customFormat="1" ht="25.15" customHeight="1">
      <c r="A109" s="205" t="s">
        <v>461</v>
      </c>
      <c r="B109" s="200" t="s">
        <v>389</v>
      </c>
      <c r="C109" s="197"/>
      <c r="D109" s="197"/>
      <c r="E109" s="197"/>
      <c r="F109" s="197"/>
      <c r="G109" s="197"/>
      <c r="H109" s="197"/>
      <c r="I109" s="197"/>
      <c r="J109" s="197">
        <v>290987</v>
      </c>
      <c r="K109" s="197">
        <f t="shared" ref="K109:K112" si="224">I109+J109</f>
        <v>290987</v>
      </c>
      <c r="L109" s="197"/>
      <c r="M109" s="197">
        <f t="shared" si="216"/>
        <v>290987</v>
      </c>
      <c r="N109" s="197"/>
      <c r="O109" s="197">
        <f t="shared" si="217"/>
        <v>290987</v>
      </c>
      <c r="P109" s="197"/>
      <c r="Q109" s="197"/>
      <c r="R109" s="197"/>
      <c r="S109" s="197"/>
      <c r="T109" s="197"/>
      <c r="U109" s="197"/>
      <c r="V109" s="197"/>
      <c r="W109" s="197"/>
      <c r="X109" s="197"/>
      <c r="Y109" s="197"/>
      <c r="Z109" s="197"/>
      <c r="AA109" s="197"/>
      <c r="AB109" s="197"/>
      <c r="AC109" s="197"/>
      <c r="AD109" s="197"/>
      <c r="AE109" s="197"/>
      <c r="AF109" s="197"/>
      <c r="AG109" s="197"/>
      <c r="AH109" s="197"/>
      <c r="AI109" s="197"/>
      <c r="AK109" s="183"/>
    </row>
    <row r="110" spans="1:37" s="184" customFormat="1" ht="25.15" customHeight="1">
      <c r="A110" s="205" t="s">
        <v>462</v>
      </c>
      <c r="B110" s="200" t="s">
        <v>389</v>
      </c>
      <c r="C110" s="197"/>
      <c r="D110" s="197"/>
      <c r="E110" s="197"/>
      <c r="F110" s="197"/>
      <c r="G110" s="197"/>
      <c r="H110" s="197"/>
      <c r="I110" s="197"/>
      <c r="J110" s="197">
        <v>1800000</v>
      </c>
      <c r="K110" s="197">
        <f t="shared" si="224"/>
        <v>1800000</v>
      </c>
      <c r="L110" s="197"/>
      <c r="M110" s="197">
        <f t="shared" si="216"/>
        <v>1800000</v>
      </c>
      <c r="N110" s="197"/>
      <c r="O110" s="197">
        <f t="shared" si="217"/>
        <v>1800000</v>
      </c>
      <c r="P110" s="197"/>
      <c r="Q110" s="197"/>
      <c r="R110" s="197"/>
      <c r="S110" s="197"/>
      <c r="T110" s="197"/>
      <c r="U110" s="197"/>
      <c r="V110" s="197"/>
      <c r="W110" s="197"/>
      <c r="X110" s="197"/>
      <c r="Y110" s="197"/>
      <c r="Z110" s="197"/>
      <c r="AA110" s="197"/>
      <c r="AB110" s="197"/>
      <c r="AC110" s="197"/>
      <c r="AD110" s="197"/>
      <c r="AE110" s="197"/>
      <c r="AF110" s="197"/>
      <c r="AG110" s="197"/>
      <c r="AH110" s="197"/>
      <c r="AI110" s="197"/>
      <c r="AK110" s="183"/>
    </row>
    <row r="111" spans="1:37" s="184" customFormat="1" ht="25.15" customHeight="1">
      <c r="A111" s="205" t="s">
        <v>464</v>
      </c>
      <c r="B111" s="200" t="s">
        <v>389</v>
      </c>
      <c r="C111" s="197"/>
      <c r="D111" s="197"/>
      <c r="E111" s="197"/>
      <c r="F111" s="197"/>
      <c r="G111" s="197"/>
      <c r="H111" s="197"/>
      <c r="I111" s="197"/>
      <c r="J111" s="197">
        <v>1919000</v>
      </c>
      <c r="K111" s="197">
        <f t="shared" si="224"/>
        <v>1919000</v>
      </c>
      <c r="L111" s="197"/>
      <c r="M111" s="197">
        <f t="shared" si="216"/>
        <v>1919000</v>
      </c>
      <c r="N111" s="197"/>
      <c r="O111" s="197">
        <f t="shared" si="217"/>
        <v>1919000</v>
      </c>
      <c r="P111" s="197"/>
      <c r="Q111" s="197"/>
      <c r="R111" s="197"/>
      <c r="S111" s="197"/>
      <c r="T111" s="197"/>
      <c r="U111" s="197"/>
      <c r="V111" s="197"/>
      <c r="W111" s="197"/>
      <c r="X111" s="197"/>
      <c r="Y111" s="197"/>
      <c r="Z111" s="197"/>
      <c r="AA111" s="197"/>
      <c r="AB111" s="197"/>
      <c r="AC111" s="197"/>
      <c r="AD111" s="197"/>
      <c r="AE111" s="197"/>
      <c r="AF111" s="197"/>
      <c r="AG111" s="197"/>
      <c r="AH111" s="197"/>
      <c r="AI111" s="197"/>
      <c r="AK111" s="183"/>
    </row>
    <row r="112" spans="1:37" s="184" customFormat="1" ht="42" customHeight="1">
      <c r="A112" s="224" t="s">
        <v>463</v>
      </c>
      <c r="B112" s="200" t="s">
        <v>389</v>
      </c>
      <c r="C112" s="197"/>
      <c r="D112" s="197"/>
      <c r="E112" s="197"/>
      <c r="F112" s="197"/>
      <c r="G112" s="197"/>
      <c r="H112" s="197"/>
      <c r="I112" s="197"/>
      <c r="J112" s="197">
        <v>56477.58</v>
      </c>
      <c r="K112" s="197">
        <f t="shared" si="224"/>
        <v>56477.58</v>
      </c>
      <c r="L112" s="197">
        <v>210000</v>
      </c>
      <c r="M112" s="197">
        <f t="shared" si="216"/>
        <v>266477.58</v>
      </c>
      <c r="N112" s="197">
        <v>30000</v>
      </c>
      <c r="O112" s="197">
        <f t="shared" si="217"/>
        <v>296477.58</v>
      </c>
      <c r="P112" s="197"/>
      <c r="Q112" s="197"/>
      <c r="R112" s="197"/>
      <c r="S112" s="197"/>
      <c r="T112" s="197"/>
      <c r="U112" s="197"/>
      <c r="V112" s="197"/>
      <c r="W112" s="197"/>
      <c r="X112" s="197"/>
      <c r="Y112" s="197"/>
      <c r="Z112" s="197"/>
      <c r="AA112" s="197"/>
      <c r="AB112" s="197"/>
      <c r="AC112" s="197"/>
      <c r="AD112" s="197"/>
      <c r="AE112" s="197"/>
      <c r="AF112" s="197"/>
      <c r="AG112" s="197"/>
      <c r="AH112" s="197"/>
      <c r="AI112" s="197"/>
      <c r="AK112" s="183"/>
    </row>
    <row r="113" spans="1:36" s="193" customFormat="1" ht="16.899999999999999" customHeight="1">
      <c r="A113" s="204" t="s">
        <v>256</v>
      </c>
      <c r="B113" s="199" t="s">
        <v>257</v>
      </c>
      <c r="C113" s="203">
        <f>C114</f>
        <v>7077023</v>
      </c>
      <c r="D113" s="203">
        <f t="shared" ref="D113:O113" si="225">D114</f>
        <v>-4281214.76</v>
      </c>
      <c r="E113" s="203">
        <f t="shared" si="225"/>
        <v>2795808.24</v>
      </c>
      <c r="F113" s="203">
        <f t="shared" si="225"/>
        <v>0</v>
      </c>
      <c r="G113" s="203">
        <f t="shared" si="225"/>
        <v>2795808.24</v>
      </c>
      <c r="H113" s="203">
        <f t="shared" si="225"/>
        <v>172344.34</v>
      </c>
      <c r="I113" s="203">
        <f t="shared" si="225"/>
        <v>2968152.58</v>
      </c>
      <c r="J113" s="203">
        <f t="shared" si="225"/>
        <v>0</v>
      </c>
      <c r="K113" s="203">
        <f t="shared" si="225"/>
        <v>2968152.58</v>
      </c>
      <c r="L113" s="203">
        <f t="shared" si="225"/>
        <v>-2172.42</v>
      </c>
      <c r="M113" s="203">
        <f t="shared" si="225"/>
        <v>2965980.16</v>
      </c>
      <c r="N113" s="203">
        <f t="shared" si="225"/>
        <v>0</v>
      </c>
      <c r="O113" s="203">
        <f t="shared" si="225"/>
        <v>2965980.16</v>
      </c>
      <c r="P113" s="203"/>
      <c r="Q113" s="203"/>
      <c r="R113" s="203"/>
      <c r="S113" s="203">
        <f t="shared" ref="S113:X113" si="226">S114</f>
        <v>0</v>
      </c>
      <c r="T113" s="203">
        <f t="shared" si="226"/>
        <v>0</v>
      </c>
      <c r="U113" s="203">
        <f t="shared" si="226"/>
        <v>1296576</v>
      </c>
      <c r="V113" s="203">
        <f t="shared" si="226"/>
        <v>1296576</v>
      </c>
      <c r="W113" s="203">
        <f t="shared" si="226"/>
        <v>0</v>
      </c>
      <c r="X113" s="203">
        <f t="shared" si="226"/>
        <v>1296576</v>
      </c>
      <c r="Y113" s="203"/>
      <c r="Z113" s="203"/>
      <c r="AA113" s="203"/>
      <c r="AB113" s="203"/>
      <c r="AC113" s="203"/>
      <c r="AD113" s="203">
        <f t="shared" ref="AD113:AI113" si="227">AD114</f>
        <v>1226295</v>
      </c>
      <c r="AE113" s="203">
        <f t="shared" si="227"/>
        <v>1226295</v>
      </c>
      <c r="AF113" s="203">
        <f t="shared" si="227"/>
        <v>0</v>
      </c>
      <c r="AG113" s="203">
        <f t="shared" si="227"/>
        <v>1226295</v>
      </c>
      <c r="AH113" s="203">
        <f t="shared" si="227"/>
        <v>0</v>
      </c>
      <c r="AI113" s="203">
        <f t="shared" si="227"/>
        <v>1226295</v>
      </c>
    </row>
    <row r="114" spans="1:36" ht="13.9" customHeight="1">
      <c r="A114" s="205" t="s">
        <v>258</v>
      </c>
      <c r="B114" s="200" t="s">
        <v>397</v>
      </c>
      <c r="C114" s="202">
        <v>7077023</v>
      </c>
      <c r="D114" s="202">
        <v>-4281214.76</v>
      </c>
      <c r="E114" s="202">
        <f>C114+D114</f>
        <v>2795808.24</v>
      </c>
      <c r="F114" s="202"/>
      <c r="G114" s="202">
        <f>E114+F114</f>
        <v>2795808.24</v>
      </c>
      <c r="H114" s="202">
        <v>172344.34</v>
      </c>
      <c r="I114" s="202">
        <f>G114+H114</f>
        <v>2968152.58</v>
      </c>
      <c r="J114" s="202"/>
      <c r="K114" s="202">
        <f>I114+J114</f>
        <v>2968152.58</v>
      </c>
      <c r="L114" s="202">
        <v>-2172.42</v>
      </c>
      <c r="M114" s="202">
        <f>K114+L114</f>
        <v>2965980.16</v>
      </c>
      <c r="N114" s="202"/>
      <c r="O114" s="202">
        <f>M114+N114</f>
        <v>2965980.16</v>
      </c>
      <c r="P114" s="202">
        <v>0</v>
      </c>
      <c r="Q114" s="202"/>
      <c r="R114" s="202">
        <v>0</v>
      </c>
      <c r="S114" s="202"/>
      <c r="T114" s="197">
        <f t="shared" ref="T114" si="228">R114+S114</f>
        <v>0</v>
      </c>
      <c r="U114" s="202">
        <v>1296576</v>
      </c>
      <c r="V114" s="202">
        <v>1296576</v>
      </c>
      <c r="W114" s="202"/>
      <c r="X114" s="202">
        <v>1296576</v>
      </c>
      <c r="Y114" s="202">
        <v>0</v>
      </c>
      <c r="Z114" s="202"/>
      <c r="AA114" s="202">
        <v>0</v>
      </c>
      <c r="AB114" s="202"/>
      <c r="AC114" s="197">
        <f t="shared" ref="AC114" si="229">AA114+AB114</f>
        <v>0</v>
      </c>
      <c r="AD114" s="202">
        <v>1226295</v>
      </c>
      <c r="AE114" s="197">
        <f t="shared" ref="AE114" si="230">AC114+AD114</f>
        <v>1226295</v>
      </c>
      <c r="AF114" s="202"/>
      <c r="AG114" s="197">
        <f t="shared" ref="AG114" si="231">AE114+AF114</f>
        <v>1226295</v>
      </c>
      <c r="AH114" s="202"/>
      <c r="AI114" s="197">
        <f t="shared" ref="AI114" si="232">AG114+AH114</f>
        <v>1226295</v>
      </c>
      <c r="AJ114" s="183"/>
    </row>
    <row r="115" spans="1:36" s="230" customFormat="1" ht="31.15" customHeight="1">
      <c r="A115" s="225" t="s">
        <v>432</v>
      </c>
      <c r="B115" s="226" t="s">
        <v>434</v>
      </c>
      <c r="C115" s="227"/>
      <c r="D115" s="227"/>
      <c r="E115" s="227"/>
      <c r="F115" s="227">
        <v>555527.12</v>
      </c>
      <c r="G115" s="227">
        <f>F115</f>
        <v>555527.12</v>
      </c>
      <c r="H115" s="227"/>
      <c r="I115" s="227">
        <f>G115+H115</f>
        <v>555527.12</v>
      </c>
      <c r="J115" s="228">
        <v>-430441</v>
      </c>
      <c r="K115" s="227">
        <f>I115+J115</f>
        <v>125086.12</v>
      </c>
      <c r="L115" s="228"/>
      <c r="M115" s="227">
        <f>K115+L115</f>
        <v>125086.12</v>
      </c>
      <c r="N115" s="228">
        <v>297522</v>
      </c>
      <c r="O115" s="227">
        <f>M115+N115</f>
        <v>422608.12</v>
      </c>
      <c r="P115" s="227"/>
      <c r="Q115" s="203">
        <v>0</v>
      </c>
      <c r="R115" s="203"/>
      <c r="S115" s="203">
        <v>0</v>
      </c>
      <c r="T115" s="203"/>
      <c r="U115" s="203">
        <v>0</v>
      </c>
      <c r="V115" s="203"/>
      <c r="W115" s="203">
        <v>0</v>
      </c>
      <c r="X115" s="203"/>
      <c r="Y115" s="203">
        <f t="shared" ref="Y115" si="233">S115+T115</f>
        <v>0</v>
      </c>
      <c r="Z115" s="203"/>
      <c r="AA115" s="203">
        <f t="shared" ref="AA115:AA116" si="234">Y115+Z115</f>
        <v>0</v>
      </c>
      <c r="AB115" s="227"/>
      <c r="AC115" s="229"/>
      <c r="AD115" s="227"/>
      <c r="AE115" s="229"/>
      <c r="AF115" s="227"/>
      <c r="AG115" s="229"/>
      <c r="AH115" s="227"/>
      <c r="AI115" s="229"/>
    </row>
    <row r="116" spans="1:36" s="230" customFormat="1" ht="36" customHeight="1">
      <c r="A116" s="225" t="s">
        <v>433</v>
      </c>
      <c r="B116" s="226" t="s">
        <v>435</v>
      </c>
      <c r="C116" s="227"/>
      <c r="D116" s="227"/>
      <c r="E116" s="227"/>
      <c r="F116" s="227">
        <v>-3650444.25</v>
      </c>
      <c r="G116" s="227">
        <f>F116</f>
        <v>-3650444.25</v>
      </c>
      <c r="H116" s="227"/>
      <c r="I116" s="227">
        <f>G116+H116</f>
        <v>-3650444.25</v>
      </c>
      <c r="J116" s="228">
        <v>-263145.08</v>
      </c>
      <c r="K116" s="227">
        <f>I116+J116</f>
        <v>-3913589.33</v>
      </c>
      <c r="L116" s="228"/>
      <c r="M116" s="227">
        <f>K116+L116</f>
        <v>-3913589.33</v>
      </c>
      <c r="N116" s="228">
        <v>-38397</v>
      </c>
      <c r="O116" s="227">
        <f>M116+N116</f>
        <v>-3951986.33</v>
      </c>
      <c r="P116" s="227"/>
      <c r="Q116" s="203">
        <v>0</v>
      </c>
      <c r="R116" s="203"/>
      <c r="S116" s="203">
        <f>Q116+R116</f>
        <v>0</v>
      </c>
      <c r="T116" s="203"/>
      <c r="U116" s="203">
        <f>S116+T116</f>
        <v>0</v>
      </c>
      <c r="V116" s="203"/>
      <c r="W116" s="203">
        <f>U116+V116</f>
        <v>0</v>
      </c>
      <c r="X116" s="203"/>
      <c r="Y116" s="203">
        <f>S116+T116</f>
        <v>0</v>
      </c>
      <c r="Z116" s="203"/>
      <c r="AA116" s="203">
        <f t="shared" si="234"/>
        <v>0</v>
      </c>
      <c r="AB116" s="227"/>
      <c r="AC116" s="229"/>
      <c r="AD116" s="227"/>
      <c r="AE116" s="229"/>
      <c r="AF116" s="227"/>
      <c r="AG116" s="229"/>
      <c r="AH116" s="227"/>
      <c r="AI116" s="229"/>
    </row>
    <row r="117" spans="1:36">
      <c r="A117" s="204" t="s">
        <v>66</v>
      </c>
      <c r="B117" s="199"/>
      <c r="C117" s="203">
        <f t="shared" ref="C117:AC117" si="235">C5+C30</f>
        <v>1323198834.8700001</v>
      </c>
      <c r="D117" s="203">
        <f t="shared" si="235"/>
        <v>67362575</v>
      </c>
      <c r="E117" s="203">
        <f t="shared" si="235"/>
        <v>1390561409.8700001</v>
      </c>
      <c r="F117" s="203">
        <f t="shared" si="235"/>
        <v>-21183649.850000001</v>
      </c>
      <c r="G117" s="203">
        <f t="shared" si="235"/>
        <v>1369377760.02</v>
      </c>
      <c r="H117" s="203">
        <f t="shared" ref="H117:I117" si="236">H5+H30</f>
        <v>34769467.579999998</v>
      </c>
      <c r="I117" s="203">
        <f t="shared" si="236"/>
        <v>1404147227.5999999</v>
      </c>
      <c r="J117" s="203">
        <f t="shared" ref="J117:K117" si="237">J5+J30</f>
        <v>20277600.680000003</v>
      </c>
      <c r="K117" s="203">
        <f t="shared" si="237"/>
        <v>1424424828.28</v>
      </c>
      <c r="L117" s="203">
        <f t="shared" ref="L117:M117" si="238">L5+L30</f>
        <v>207827.58</v>
      </c>
      <c r="M117" s="203">
        <f t="shared" si="238"/>
        <v>1424632655.8600001</v>
      </c>
      <c r="N117" s="203">
        <f t="shared" ref="N117:O117" si="239">N5+N30</f>
        <v>3590719.58</v>
      </c>
      <c r="O117" s="203">
        <f t="shared" si="239"/>
        <v>1428223375.4400001</v>
      </c>
      <c r="P117" s="203">
        <f t="shared" si="235"/>
        <v>1850737958.21</v>
      </c>
      <c r="Q117" s="203">
        <f t="shared" si="235"/>
        <v>54415355.730000004</v>
      </c>
      <c r="R117" s="203">
        <f t="shared" si="235"/>
        <v>1905153313.9399998</v>
      </c>
      <c r="S117" s="203">
        <f t="shared" si="235"/>
        <v>-92574250</v>
      </c>
      <c r="T117" s="203">
        <f t="shared" si="235"/>
        <v>1812579063.9399998</v>
      </c>
      <c r="U117" s="203">
        <f t="shared" ref="U117:V117" si="240">U5+U30</f>
        <v>-538544</v>
      </c>
      <c r="V117" s="203">
        <f t="shared" si="240"/>
        <v>1812040519.9399998</v>
      </c>
      <c r="W117" s="203">
        <f t="shared" ref="W117:X117" si="241">W5+W30</f>
        <v>-244172538.50999999</v>
      </c>
      <c r="X117" s="203">
        <f t="shared" si="241"/>
        <v>1567867981.4299998</v>
      </c>
      <c r="Y117" s="203">
        <f t="shared" si="235"/>
        <v>1758125252.48</v>
      </c>
      <c r="Z117" s="203">
        <f t="shared" si="235"/>
        <v>54418912.900000006</v>
      </c>
      <c r="AA117" s="203">
        <f t="shared" si="235"/>
        <v>1812544165.3799999</v>
      </c>
      <c r="AB117" s="203">
        <f t="shared" si="235"/>
        <v>-2254500</v>
      </c>
      <c r="AC117" s="203">
        <f t="shared" si="235"/>
        <v>1810289665.3799999</v>
      </c>
      <c r="AD117" s="203">
        <f t="shared" ref="AD117:AE117" si="242">AD5+AD30</f>
        <v>1226295</v>
      </c>
      <c r="AE117" s="203">
        <f t="shared" si="242"/>
        <v>1811515960.3799999</v>
      </c>
      <c r="AF117" s="203">
        <f t="shared" ref="AF117:AG117" si="243">AF5+AF30</f>
        <v>0</v>
      </c>
      <c r="AG117" s="203">
        <f t="shared" si="243"/>
        <v>1811515960.3799999</v>
      </c>
      <c r="AH117" s="203">
        <f t="shared" ref="AH117:AI117" si="244">AH5+AH30</f>
        <v>-8630275.8900000006</v>
      </c>
      <c r="AI117" s="203">
        <f t="shared" si="244"/>
        <v>1802885684.49</v>
      </c>
      <c r="AJ117" s="183"/>
    </row>
    <row r="118" spans="1:36">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83"/>
    </row>
    <row r="119" spans="1:36">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83"/>
    </row>
    <row r="121" spans="1:36">
      <c r="A121" s="185"/>
    </row>
  </sheetData>
  <mergeCells count="4">
    <mergeCell ref="A1:Y1"/>
    <mergeCell ref="A3:A4"/>
    <mergeCell ref="B3:B4"/>
    <mergeCell ref="C3:AG3"/>
  </mergeCells>
  <pageMargins left="0.19685039370078741" right="0.19685039370078741" top="0.15748031496062992" bottom="0.15748031496062992" header="0.15748031496062992" footer="0.15748031496062992"/>
  <pageSetup paperSize="9" scale="86" firstPageNumber="44" fitToHeight="7"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I150"/>
  <sheetViews>
    <sheetView tabSelected="1" view="pageBreakPreview" zoomScaleNormal="85" zoomScaleSheetLayoutView="100" workbookViewId="0">
      <selection activeCell="A29" sqref="A29:Y29"/>
    </sheetView>
  </sheetViews>
  <sheetFormatPr defaultColWidth="8.85546875" defaultRowHeight="12.75"/>
  <cols>
    <col min="1" max="1" width="46.85546875" style="210" customWidth="1"/>
    <col min="2" max="2" width="21.85546875" style="187" customWidth="1"/>
    <col min="3" max="14" width="15.140625" style="188" hidden="1" customWidth="1"/>
    <col min="15" max="15" width="15.140625" style="188" customWidth="1"/>
    <col min="16" max="23" width="15.140625" style="188" hidden="1" customWidth="1"/>
    <col min="24" max="24" width="15.140625" style="188" customWidth="1"/>
    <col min="25" max="32" width="15.140625" style="188" hidden="1" customWidth="1"/>
    <col min="33" max="33" width="15.140625" style="188" customWidth="1"/>
    <col min="34" max="16384" width="8.85546875" style="183"/>
  </cols>
  <sheetData>
    <row r="1" spans="1:33" s="212" customFormat="1" ht="12.75" customHeight="1">
      <c r="A1" s="260" t="s">
        <v>466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row>
    <row r="2" spans="1:33" s="212" customFormat="1" ht="12.75" customHeight="1">
      <c r="A2" s="260" t="s">
        <v>392</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43"/>
      <c r="AB2" s="243"/>
      <c r="AC2" s="243"/>
      <c r="AD2" s="243"/>
      <c r="AE2" s="243"/>
      <c r="AF2" s="243"/>
      <c r="AG2" s="243"/>
    </row>
    <row r="3" spans="1:33" s="212" customFormat="1" ht="12.75" customHeight="1">
      <c r="A3" s="262" t="s">
        <v>467</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row>
    <row r="4" spans="1:33" s="212" customFormat="1" ht="12.75" customHeight="1">
      <c r="A4" s="23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212" customFormat="1" ht="12.75" customHeight="1">
      <c r="A5" s="260" t="s">
        <v>421</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row>
    <row r="6" spans="1:33" s="212" customFormat="1" ht="12.75" customHeight="1">
      <c r="A6" s="260" t="s">
        <v>392</v>
      </c>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43"/>
      <c r="AB6" s="243"/>
      <c r="AC6" s="243"/>
      <c r="AD6" s="243"/>
      <c r="AE6" s="243"/>
      <c r="AF6" s="243"/>
      <c r="AG6" s="243"/>
    </row>
    <row r="7" spans="1:33" s="212" customFormat="1" ht="12.75" customHeight="1">
      <c r="A7" s="262" t="s">
        <v>468</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row>
    <row r="9" spans="1:33" s="212" customFormat="1" ht="12.75" customHeight="1">
      <c r="A9" s="260" t="s">
        <v>421</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row>
    <row r="10" spans="1:33" s="212" customFormat="1" ht="12.75" customHeight="1">
      <c r="A10" s="260" t="s">
        <v>392</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43"/>
      <c r="AB10" s="243"/>
      <c r="AC10" s="243"/>
      <c r="AD10" s="243"/>
      <c r="AE10" s="243"/>
      <c r="AF10" s="243"/>
      <c r="AG10" s="243"/>
    </row>
    <row r="11" spans="1:33" s="212" customFormat="1" ht="12.75" customHeight="1">
      <c r="A11" s="262" t="s">
        <v>469</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row>
    <row r="12" spans="1:33" s="212" customFormat="1" ht="12.75" customHeight="1">
      <c r="A12" s="23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s="212" customFormat="1" ht="12.75" customHeight="1">
      <c r="A13" s="260" t="s">
        <v>421</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row>
    <row r="14" spans="1:33" s="212" customFormat="1" ht="12.75" customHeight="1">
      <c r="A14" s="260" t="s">
        <v>392</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43"/>
      <c r="AB14" s="243"/>
      <c r="AC14" s="243"/>
      <c r="AD14" s="243"/>
      <c r="AE14" s="243"/>
      <c r="AF14" s="243"/>
      <c r="AG14" s="243"/>
    </row>
    <row r="15" spans="1:33" s="212" customFormat="1" ht="12.75" customHeight="1">
      <c r="A15" s="262" t="s">
        <v>470</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row>
    <row r="16" spans="1:33" s="212" customFormat="1" ht="12.75" customHeight="1">
      <c r="A16" s="23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s="212" customFormat="1" ht="12.75" customHeight="1">
      <c r="A17" s="260" t="s">
        <v>421</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4"/>
      <c r="AE17" s="264"/>
      <c r="AF17" s="264"/>
      <c r="AG17" s="264"/>
    </row>
    <row r="18" spans="1:33" s="212" customFormat="1" ht="12.75" customHeight="1">
      <c r="A18" s="260" t="s">
        <v>392</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4"/>
      <c r="AE18" s="264"/>
      <c r="AF18" s="264"/>
      <c r="AG18" s="264"/>
    </row>
    <row r="19" spans="1:33" s="212" customFormat="1" ht="12.75" customHeight="1">
      <c r="A19" s="262" t="s">
        <v>471</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3"/>
      <c r="AE19" s="263"/>
      <c r="AF19" s="263"/>
      <c r="AG19" s="263"/>
    </row>
    <row r="20" spans="1:33" s="212" customFormat="1" ht="12.75" customHeight="1">
      <c r="A20" s="23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s="212" customFormat="1" ht="12.75" customHeight="1">
      <c r="A21" s="260" t="s">
        <v>421</v>
      </c>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row>
    <row r="22" spans="1:33" s="212" customFormat="1" ht="12.75" customHeight="1">
      <c r="A22" s="260" t="s">
        <v>392</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43"/>
      <c r="AB22" s="243"/>
      <c r="AC22" s="243"/>
      <c r="AD22" s="243"/>
      <c r="AE22" s="243"/>
      <c r="AF22" s="243"/>
      <c r="AG22" s="243"/>
    </row>
    <row r="23" spans="1:33" s="212" customFormat="1" ht="12.75" customHeight="1">
      <c r="A23" s="262" t="s">
        <v>472</v>
      </c>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row>
    <row r="24" spans="1:33" s="212" customFormat="1" ht="12.75" customHeight="1">
      <c r="A24" s="232"/>
      <c r="B24" s="233"/>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row>
    <row r="25" spans="1:33" s="212" customFormat="1" ht="12.75" customHeight="1">
      <c r="A25" s="260" t="s">
        <v>395</v>
      </c>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row>
    <row r="26" spans="1:33" s="212" customFormat="1" ht="12.75" customHeight="1">
      <c r="A26" s="260" t="s">
        <v>392</v>
      </c>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row>
    <row r="27" spans="1:33" ht="12.75" customHeight="1">
      <c r="A27" s="262" t="s">
        <v>396</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row>
    <row r="28" spans="1:33" ht="12.75" customHeight="1">
      <c r="A28" s="232"/>
      <c r="B28" s="233"/>
      <c r="C28" s="235"/>
      <c r="D28" s="235"/>
      <c r="E28" s="235"/>
      <c r="F28" s="235"/>
      <c r="G28" s="235"/>
      <c r="H28" s="235"/>
      <c r="I28" s="235"/>
      <c r="J28" s="235"/>
      <c r="K28" s="235"/>
      <c r="L28" s="235"/>
      <c r="M28" s="235"/>
      <c r="N28" s="235"/>
      <c r="O28" s="235"/>
      <c r="P28" s="235"/>
      <c r="Q28" s="235"/>
      <c r="R28" s="235"/>
      <c r="S28" s="235"/>
      <c r="T28" s="235"/>
      <c r="U28" s="235"/>
      <c r="V28" s="235"/>
      <c r="W28" s="235"/>
      <c r="X28" s="235"/>
      <c r="Y28" s="236"/>
      <c r="Z28" s="235"/>
      <c r="AA28" s="235"/>
      <c r="AB28" s="235"/>
      <c r="AC28" s="235"/>
      <c r="AD28" s="235"/>
      <c r="AE28" s="235"/>
      <c r="AF28" s="235"/>
      <c r="AG28" s="235"/>
    </row>
    <row r="29" spans="1:33" ht="34.15" customHeight="1">
      <c r="A29" s="254" t="s">
        <v>393</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254"/>
      <c r="Z29" s="211"/>
      <c r="AA29" s="211"/>
      <c r="AB29" s="211"/>
      <c r="AC29" s="211"/>
      <c r="AD29" s="211"/>
      <c r="AE29" s="211"/>
      <c r="AF29" s="211"/>
      <c r="AG29" s="211"/>
    </row>
    <row r="30" spans="1:33" ht="15.75">
      <c r="A30" s="206"/>
      <c r="C30" s="189">
        <v>230740084</v>
      </c>
      <c r="D30" s="189"/>
      <c r="E30" s="189"/>
      <c r="F30" s="189"/>
      <c r="G30" s="189"/>
      <c r="H30" s="189"/>
      <c r="I30" s="189"/>
      <c r="J30" s="189"/>
      <c r="K30" s="189"/>
      <c r="L30" s="189"/>
      <c r="M30" s="189"/>
      <c r="N30" s="189"/>
      <c r="O30" s="237"/>
      <c r="P30" s="237"/>
      <c r="Q30" s="237"/>
      <c r="R30" s="237"/>
      <c r="S30" s="237"/>
      <c r="T30" s="237"/>
      <c r="U30" s="237"/>
      <c r="V30" s="237"/>
      <c r="W30" s="237"/>
      <c r="X30" s="237"/>
      <c r="Y30" s="237"/>
      <c r="Z30" s="237"/>
      <c r="AA30" s="237"/>
      <c r="AB30" s="237"/>
      <c r="AC30" s="237"/>
      <c r="AD30" s="237"/>
      <c r="AE30" s="237"/>
      <c r="AF30" s="237"/>
      <c r="AG30" s="237"/>
    </row>
    <row r="31" spans="1:33">
      <c r="A31" s="255" t="s">
        <v>50</v>
      </c>
      <c r="B31" s="256" t="s">
        <v>51</v>
      </c>
      <c r="C31" s="257" t="s">
        <v>341</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9"/>
    </row>
    <row r="32" spans="1:33">
      <c r="A32" s="255"/>
      <c r="B32" s="256"/>
      <c r="C32" s="194" t="s">
        <v>139</v>
      </c>
      <c r="D32" s="194" t="s">
        <v>398</v>
      </c>
      <c r="E32" s="194" t="s">
        <v>139</v>
      </c>
      <c r="F32" s="194" t="s">
        <v>398</v>
      </c>
      <c r="G32" s="194" t="s">
        <v>139</v>
      </c>
      <c r="H32" s="194" t="s">
        <v>398</v>
      </c>
      <c r="I32" s="194" t="s">
        <v>139</v>
      </c>
      <c r="J32" s="194" t="s">
        <v>398</v>
      </c>
      <c r="K32" s="194" t="s">
        <v>139</v>
      </c>
      <c r="L32" s="194" t="s">
        <v>398</v>
      </c>
      <c r="M32" s="194" t="s">
        <v>139</v>
      </c>
      <c r="N32" s="194" t="s">
        <v>398</v>
      </c>
      <c r="O32" s="194" t="s">
        <v>139</v>
      </c>
      <c r="P32" s="194" t="s">
        <v>191</v>
      </c>
      <c r="Q32" s="194" t="s">
        <v>398</v>
      </c>
      <c r="R32" s="194" t="s">
        <v>191</v>
      </c>
      <c r="S32" s="194" t="s">
        <v>398</v>
      </c>
      <c r="T32" s="194" t="s">
        <v>191</v>
      </c>
      <c r="U32" s="194" t="s">
        <v>398</v>
      </c>
      <c r="V32" s="194" t="s">
        <v>191</v>
      </c>
      <c r="W32" s="194" t="s">
        <v>398</v>
      </c>
      <c r="X32" s="194" t="s">
        <v>191</v>
      </c>
      <c r="Y32" s="194" t="s">
        <v>344</v>
      </c>
      <c r="Z32" s="194" t="s">
        <v>398</v>
      </c>
      <c r="AA32" s="194" t="s">
        <v>344</v>
      </c>
      <c r="AB32" s="194" t="s">
        <v>398</v>
      </c>
      <c r="AC32" s="194" t="s">
        <v>344</v>
      </c>
      <c r="AD32" s="194" t="s">
        <v>398</v>
      </c>
      <c r="AE32" s="194" t="s">
        <v>344</v>
      </c>
      <c r="AF32" s="194" t="s">
        <v>398</v>
      </c>
      <c r="AG32" s="194" t="s">
        <v>344</v>
      </c>
    </row>
    <row r="33" spans="1:33">
      <c r="A33" s="204" t="s">
        <v>59</v>
      </c>
      <c r="B33" s="195" t="s">
        <v>22</v>
      </c>
      <c r="C33" s="196">
        <f t="shared" ref="C33:AC33" si="0">C34+C36+C38+C43+C46+C50+C51+C54+C57</f>
        <v>230740084</v>
      </c>
      <c r="D33" s="196">
        <f t="shared" si="0"/>
        <v>0</v>
      </c>
      <c r="E33" s="196">
        <f t="shared" si="0"/>
        <v>230740084</v>
      </c>
      <c r="F33" s="196">
        <f t="shared" si="0"/>
        <v>0</v>
      </c>
      <c r="G33" s="196">
        <f t="shared" si="0"/>
        <v>230740084</v>
      </c>
      <c r="H33" s="196">
        <f t="shared" ref="H33:I33" si="1">H34+H36+H38+H43+H46+H50+H51+H54+H57</f>
        <v>0</v>
      </c>
      <c r="I33" s="196">
        <f t="shared" si="1"/>
        <v>230740084</v>
      </c>
      <c r="J33" s="196">
        <f t="shared" ref="J33:K33" si="2">J34+J36+J38+J43+J46+J50+J51+J54+J57</f>
        <v>0</v>
      </c>
      <c r="K33" s="196">
        <f t="shared" si="2"/>
        <v>230740084</v>
      </c>
      <c r="L33" s="196">
        <f t="shared" ref="L33:N33" si="3">L34+L36+L38+L43+L46+L50+L51+L54+L57</f>
        <v>0</v>
      </c>
      <c r="M33" s="196">
        <f t="shared" si="3"/>
        <v>230740084</v>
      </c>
      <c r="N33" s="196">
        <f t="shared" si="3"/>
        <v>0</v>
      </c>
      <c r="O33" s="196">
        <f t="shared" ref="O33" si="4">O34+O36+O38+O43+O46+O50+O51+O54+O57</f>
        <v>230740084</v>
      </c>
      <c r="P33" s="196">
        <f t="shared" si="0"/>
        <v>212759382</v>
      </c>
      <c r="Q33" s="196">
        <f t="shared" si="0"/>
        <v>0</v>
      </c>
      <c r="R33" s="196">
        <f t="shared" si="0"/>
        <v>212759382</v>
      </c>
      <c r="S33" s="196">
        <f t="shared" si="0"/>
        <v>0</v>
      </c>
      <c r="T33" s="196">
        <f t="shared" si="0"/>
        <v>212759382</v>
      </c>
      <c r="U33" s="196">
        <f t="shared" ref="U33:V33" si="5">U34+U36+U38+U43+U46+U50+U51+U54+U57</f>
        <v>0</v>
      </c>
      <c r="V33" s="196">
        <f t="shared" si="5"/>
        <v>212759382</v>
      </c>
      <c r="W33" s="196">
        <f t="shared" ref="W33:X33" si="6">W34+W36+W38+W43+W46+W50+W51+W54+W57</f>
        <v>0</v>
      </c>
      <c r="X33" s="196">
        <f t="shared" si="6"/>
        <v>212759382</v>
      </c>
      <c r="Y33" s="196">
        <f t="shared" si="0"/>
        <v>218611152</v>
      </c>
      <c r="Z33" s="196">
        <f t="shared" si="0"/>
        <v>0</v>
      </c>
      <c r="AA33" s="196">
        <f t="shared" si="0"/>
        <v>218611152</v>
      </c>
      <c r="AB33" s="196">
        <f t="shared" si="0"/>
        <v>0</v>
      </c>
      <c r="AC33" s="196">
        <f t="shared" si="0"/>
        <v>218611152</v>
      </c>
      <c r="AD33" s="196">
        <f t="shared" ref="AD33:AE33" si="7">AD34+AD36+AD38+AD43+AD46+AD50+AD51+AD54+AD57</f>
        <v>0</v>
      </c>
      <c r="AE33" s="196">
        <f t="shared" si="7"/>
        <v>218611152</v>
      </c>
      <c r="AF33" s="196">
        <f t="shared" ref="AF33:AG33" si="8">AF34+AF36+AF38+AF43+AF46+AF50+AF51+AF54+AF57</f>
        <v>0</v>
      </c>
      <c r="AG33" s="196">
        <f t="shared" si="8"/>
        <v>218611152</v>
      </c>
    </row>
    <row r="34" spans="1:33">
      <c r="A34" s="205" t="s">
        <v>18</v>
      </c>
      <c r="B34" s="198" t="s">
        <v>23</v>
      </c>
      <c r="C34" s="197">
        <f>C35</f>
        <v>167001145</v>
      </c>
      <c r="D34" s="197">
        <f t="shared" ref="D34:O34" si="9">D35</f>
        <v>0</v>
      </c>
      <c r="E34" s="197">
        <f t="shared" si="9"/>
        <v>167001145</v>
      </c>
      <c r="F34" s="197">
        <f t="shared" si="9"/>
        <v>0</v>
      </c>
      <c r="G34" s="197">
        <f t="shared" si="9"/>
        <v>167001145</v>
      </c>
      <c r="H34" s="197">
        <f t="shared" si="9"/>
        <v>0</v>
      </c>
      <c r="I34" s="197">
        <f t="shared" si="9"/>
        <v>167001145</v>
      </c>
      <c r="J34" s="197">
        <f t="shared" si="9"/>
        <v>0</v>
      </c>
      <c r="K34" s="197">
        <f t="shared" si="9"/>
        <v>167001145</v>
      </c>
      <c r="L34" s="197">
        <f t="shared" si="9"/>
        <v>0</v>
      </c>
      <c r="M34" s="197">
        <f t="shared" si="9"/>
        <v>167001145</v>
      </c>
      <c r="N34" s="197">
        <f t="shared" si="9"/>
        <v>0</v>
      </c>
      <c r="O34" s="197">
        <f t="shared" si="9"/>
        <v>167001145</v>
      </c>
      <c r="P34" s="197">
        <f t="shared" ref="P34:AG34" si="10">P35</f>
        <v>148395163</v>
      </c>
      <c r="Q34" s="197">
        <f t="shared" si="10"/>
        <v>0</v>
      </c>
      <c r="R34" s="197">
        <f t="shared" si="10"/>
        <v>148395163</v>
      </c>
      <c r="S34" s="197">
        <f t="shared" si="10"/>
        <v>0</v>
      </c>
      <c r="T34" s="197">
        <f t="shared" si="10"/>
        <v>148395163</v>
      </c>
      <c r="U34" s="197">
        <f t="shared" si="10"/>
        <v>0</v>
      </c>
      <c r="V34" s="197">
        <f t="shared" si="10"/>
        <v>148395163</v>
      </c>
      <c r="W34" s="197">
        <f t="shared" si="10"/>
        <v>0</v>
      </c>
      <c r="X34" s="197">
        <f t="shared" si="10"/>
        <v>148395163</v>
      </c>
      <c r="Y34" s="197">
        <f t="shared" si="10"/>
        <v>152847018</v>
      </c>
      <c r="Z34" s="197">
        <f t="shared" si="10"/>
        <v>0</v>
      </c>
      <c r="AA34" s="197">
        <f t="shared" si="10"/>
        <v>152847018</v>
      </c>
      <c r="AB34" s="197">
        <f t="shared" si="10"/>
        <v>0</v>
      </c>
      <c r="AC34" s="197">
        <f t="shared" si="10"/>
        <v>152847018</v>
      </c>
      <c r="AD34" s="197">
        <f t="shared" si="10"/>
        <v>0</v>
      </c>
      <c r="AE34" s="197">
        <f t="shared" si="10"/>
        <v>152847018</v>
      </c>
      <c r="AF34" s="197">
        <f t="shared" si="10"/>
        <v>0</v>
      </c>
      <c r="AG34" s="197">
        <f t="shared" si="10"/>
        <v>152847018</v>
      </c>
    </row>
    <row r="35" spans="1:33">
      <c r="A35" s="205" t="s">
        <v>1</v>
      </c>
      <c r="B35" s="198" t="s">
        <v>25</v>
      </c>
      <c r="C35" s="197">
        <v>167001145</v>
      </c>
      <c r="D35" s="197"/>
      <c r="E35" s="197">
        <f>C35+D35</f>
        <v>167001145</v>
      </c>
      <c r="F35" s="197"/>
      <c r="G35" s="197">
        <f>E35+F35</f>
        <v>167001145</v>
      </c>
      <c r="H35" s="197"/>
      <c r="I35" s="197">
        <f>G35+H35</f>
        <v>167001145</v>
      </c>
      <c r="J35" s="197"/>
      <c r="K35" s="197">
        <f>I35+J35</f>
        <v>167001145</v>
      </c>
      <c r="L35" s="197"/>
      <c r="M35" s="197">
        <f>K35+L35</f>
        <v>167001145</v>
      </c>
      <c r="N35" s="197"/>
      <c r="O35" s="197">
        <f>M35+N35</f>
        <v>167001145</v>
      </c>
      <c r="P35" s="197">
        <v>148395163</v>
      </c>
      <c r="Q35" s="197"/>
      <c r="R35" s="197">
        <f>P35</f>
        <v>148395163</v>
      </c>
      <c r="S35" s="197"/>
      <c r="T35" s="197">
        <f>R35</f>
        <v>148395163</v>
      </c>
      <c r="U35" s="197"/>
      <c r="V35" s="197">
        <f>T35</f>
        <v>148395163</v>
      </c>
      <c r="W35" s="197"/>
      <c r="X35" s="197">
        <f>V35</f>
        <v>148395163</v>
      </c>
      <c r="Y35" s="197">
        <v>152847018</v>
      </c>
      <c r="Z35" s="197"/>
      <c r="AA35" s="197">
        <f>Y35</f>
        <v>152847018</v>
      </c>
      <c r="AB35" s="197"/>
      <c r="AC35" s="197">
        <f>AA35</f>
        <v>152847018</v>
      </c>
      <c r="AD35" s="197"/>
      <c r="AE35" s="197">
        <f>AC35</f>
        <v>152847018</v>
      </c>
      <c r="AF35" s="197"/>
      <c r="AG35" s="197">
        <f>AE35</f>
        <v>152847018</v>
      </c>
    </row>
    <row r="36" spans="1:33" ht="38.25">
      <c r="A36" s="205" t="s">
        <v>9</v>
      </c>
      <c r="B36" s="198" t="s">
        <v>26</v>
      </c>
      <c r="C36" s="197">
        <f>C37</f>
        <v>25733464</v>
      </c>
      <c r="D36" s="197"/>
      <c r="E36" s="197">
        <f>E37</f>
        <v>25733464</v>
      </c>
      <c r="F36" s="197"/>
      <c r="G36" s="197">
        <f>G37</f>
        <v>25733464</v>
      </c>
      <c r="H36" s="197"/>
      <c r="I36" s="197">
        <f>I37</f>
        <v>25733464</v>
      </c>
      <c r="J36" s="197"/>
      <c r="K36" s="197">
        <f>K37</f>
        <v>25733464</v>
      </c>
      <c r="L36" s="197"/>
      <c r="M36" s="197">
        <f>M37</f>
        <v>25733464</v>
      </c>
      <c r="N36" s="197"/>
      <c r="O36" s="197">
        <f>O37</f>
        <v>25733464</v>
      </c>
      <c r="P36" s="197">
        <f>P37</f>
        <v>28002753</v>
      </c>
      <c r="Q36" s="197"/>
      <c r="R36" s="197">
        <f>P36</f>
        <v>28002753</v>
      </c>
      <c r="S36" s="197"/>
      <c r="T36" s="197">
        <f>R36</f>
        <v>28002753</v>
      </c>
      <c r="U36" s="197"/>
      <c r="V36" s="197">
        <f>T36</f>
        <v>28002753</v>
      </c>
      <c r="W36" s="197"/>
      <c r="X36" s="197">
        <f>V36</f>
        <v>28002753</v>
      </c>
      <c r="Y36" s="197">
        <f>Y37</f>
        <v>29831577</v>
      </c>
      <c r="Z36" s="197">
        <f t="shared" ref="Z36:AG36" si="11">Z37</f>
        <v>0</v>
      </c>
      <c r="AA36" s="197">
        <f t="shared" si="11"/>
        <v>29831577</v>
      </c>
      <c r="AB36" s="197">
        <f t="shared" si="11"/>
        <v>0</v>
      </c>
      <c r="AC36" s="197">
        <f t="shared" si="11"/>
        <v>29831577</v>
      </c>
      <c r="AD36" s="197">
        <f t="shared" si="11"/>
        <v>0</v>
      </c>
      <c r="AE36" s="197">
        <f t="shared" si="11"/>
        <v>29831577</v>
      </c>
      <c r="AF36" s="197">
        <f t="shared" si="11"/>
        <v>0</v>
      </c>
      <c r="AG36" s="197">
        <f t="shared" si="11"/>
        <v>29831577</v>
      </c>
    </row>
    <row r="37" spans="1:33" ht="25.5">
      <c r="A37" s="205" t="s">
        <v>10</v>
      </c>
      <c r="B37" s="198" t="s">
        <v>27</v>
      </c>
      <c r="C37" s="197">
        <v>25733464</v>
      </c>
      <c r="D37" s="197"/>
      <c r="E37" s="197">
        <f>C37+D37</f>
        <v>25733464</v>
      </c>
      <c r="F37" s="197"/>
      <c r="G37" s="197">
        <f>E37+F37</f>
        <v>25733464</v>
      </c>
      <c r="H37" s="197"/>
      <c r="I37" s="197">
        <f>G37+H37</f>
        <v>25733464</v>
      </c>
      <c r="J37" s="197"/>
      <c r="K37" s="197">
        <f>I37+J37</f>
        <v>25733464</v>
      </c>
      <c r="L37" s="197"/>
      <c r="M37" s="197">
        <f>K37+L37</f>
        <v>25733464</v>
      </c>
      <c r="N37" s="197"/>
      <c r="O37" s="197">
        <f>M37+N37</f>
        <v>25733464</v>
      </c>
      <c r="P37" s="197">
        <v>28002753</v>
      </c>
      <c r="Q37" s="197"/>
      <c r="R37" s="197">
        <f>P37</f>
        <v>28002753</v>
      </c>
      <c r="S37" s="197"/>
      <c r="T37" s="197">
        <f>R37</f>
        <v>28002753</v>
      </c>
      <c r="U37" s="197"/>
      <c r="V37" s="197">
        <f>T37</f>
        <v>28002753</v>
      </c>
      <c r="W37" s="197"/>
      <c r="X37" s="197">
        <f>V37</f>
        <v>28002753</v>
      </c>
      <c r="Y37" s="197">
        <v>29831577</v>
      </c>
      <c r="Z37" s="197"/>
      <c r="AA37" s="197">
        <f>Y37</f>
        <v>29831577</v>
      </c>
      <c r="AB37" s="197"/>
      <c r="AC37" s="197">
        <f>AA37</f>
        <v>29831577</v>
      </c>
      <c r="AD37" s="197"/>
      <c r="AE37" s="197">
        <f>AC37</f>
        <v>29831577</v>
      </c>
      <c r="AF37" s="197"/>
      <c r="AG37" s="197">
        <f>AE37</f>
        <v>29831577</v>
      </c>
    </row>
    <row r="38" spans="1:33">
      <c r="A38" s="205" t="s">
        <v>2</v>
      </c>
      <c r="B38" s="198" t="s">
        <v>28</v>
      </c>
      <c r="C38" s="197">
        <f>C39+C40+C41+C42</f>
        <v>14790509</v>
      </c>
      <c r="D38" s="197">
        <f t="shared" ref="D38:E38" si="12">D39+D40+D41+D42</f>
        <v>0</v>
      </c>
      <c r="E38" s="197">
        <f t="shared" si="12"/>
        <v>14790509</v>
      </c>
      <c r="F38" s="197">
        <f t="shared" ref="F38:G38" si="13">F39+F40+F41+F42</f>
        <v>0</v>
      </c>
      <c r="G38" s="197">
        <f t="shared" si="13"/>
        <v>14790509</v>
      </c>
      <c r="H38" s="197">
        <f t="shared" ref="H38:I38" si="14">H39+H40+H41+H42</f>
        <v>0</v>
      </c>
      <c r="I38" s="197">
        <f t="shared" si="14"/>
        <v>14790509</v>
      </c>
      <c r="J38" s="197">
        <f t="shared" ref="J38:K38" si="15">J39+J40+J41+J42</f>
        <v>0</v>
      </c>
      <c r="K38" s="197">
        <f t="shared" si="15"/>
        <v>14790509</v>
      </c>
      <c r="L38" s="197">
        <f t="shared" ref="L38:N38" si="16">L39+L40+L41+L42</f>
        <v>0</v>
      </c>
      <c r="M38" s="197">
        <f t="shared" si="16"/>
        <v>14790509</v>
      </c>
      <c r="N38" s="197">
        <f t="shared" si="16"/>
        <v>0</v>
      </c>
      <c r="O38" s="197">
        <f t="shared" ref="O38" si="17">O39+O40+O41+O42</f>
        <v>14790509</v>
      </c>
      <c r="P38" s="197">
        <f t="shared" ref="P38:AA38" si="18">P39+P40+P41+P42</f>
        <v>14180500</v>
      </c>
      <c r="Q38" s="197">
        <f t="shared" si="18"/>
        <v>0</v>
      </c>
      <c r="R38" s="197">
        <f t="shared" si="18"/>
        <v>14180500</v>
      </c>
      <c r="S38" s="197">
        <f t="shared" ref="S38:T38" si="19">S39+S40+S41+S42</f>
        <v>0</v>
      </c>
      <c r="T38" s="197">
        <f t="shared" si="19"/>
        <v>14180500</v>
      </c>
      <c r="U38" s="197">
        <f t="shared" ref="U38:V38" si="20">U39+U40+U41+U42</f>
        <v>0</v>
      </c>
      <c r="V38" s="197">
        <f t="shared" si="20"/>
        <v>14180500</v>
      </c>
      <c r="W38" s="197">
        <f t="shared" ref="W38:X38" si="21">W39+W40+W41+W42</f>
        <v>0</v>
      </c>
      <c r="X38" s="197">
        <f t="shared" si="21"/>
        <v>14180500</v>
      </c>
      <c r="Y38" s="197">
        <f t="shared" si="18"/>
        <v>14242500</v>
      </c>
      <c r="Z38" s="197">
        <f t="shared" si="18"/>
        <v>0</v>
      </c>
      <c r="AA38" s="197">
        <f t="shared" si="18"/>
        <v>14242500</v>
      </c>
      <c r="AB38" s="197">
        <f t="shared" ref="AB38:AC38" si="22">AB39+AB40+AB41+AB42</f>
        <v>0</v>
      </c>
      <c r="AC38" s="197">
        <f t="shared" si="22"/>
        <v>14242500</v>
      </c>
      <c r="AD38" s="197">
        <f t="shared" ref="AD38:AE38" si="23">AD39+AD40+AD41+AD42</f>
        <v>0</v>
      </c>
      <c r="AE38" s="197">
        <f t="shared" si="23"/>
        <v>14242500</v>
      </c>
      <c r="AF38" s="197">
        <f t="shared" ref="AF38:AG38" si="24">AF39+AF40+AF41+AF42</f>
        <v>0</v>
      </c>
      <c r="AG38" s="197">
        <f t="shared" si="24"/>
        <v>14242500</v>
      </c>
    </row>
    <row r="39" spans="1:33" ht="25.5">
      <c r="A39" s="205" t="s">
        <v>58</v>
      </c>
      <c r="B39" s="198" t="s">
        <v>29</v>
      </c>
      <c r="C39" s="197">
        <v>8630000</v>
      </c>
      <c r="D39" s="197"/>
      <c r="E39" s="197">
        <f>C39+D39</f>
        <v>8630000</v>
      </c>
      <c r="F39" s="197"/>
      <c r="G39" s="197">
        <f>E39+F39</f>
        <v>8630000</v>
      </c>
      <c r="H39" s="197"/>
      <c r="I39" s="197">
        <f>G39+H39</f>
        <v>8630000</v>
      </c>
      <c r="J39" s="197"/>
      <c r="K39" s="197">
        <f>I39+J39</f>
        <v>8630000</v>
      </c>
      <c r="L39" s="197"/>
      <c r="M39" s="197">
        <f>K39+L39</f>
        <v>8630000</v>
      </c>
      <c r="N39" s="197"/>
      <c r="O39" s="197">
        <f>M39+N39</f>
        <v>8630000</v>
      </c>
      <c r="P39" s="197">
        <v>11917000</v>
      </c>
      <c r="Q39" s="197"/>
      <c r="R39" s="197">
        <f>P39</f>
        <v>11917000</v>
      </c>
      <c r="S39" s="197"/>
      <c r="T39" s="197">
        <f>R39</f>
        <v>11917000</v>
      </c>
      <c r="U39" s="197"/>
      <c r="V39" s="197">
        <f>T39</f>
        <v>11917000</v>
      </c>
      <c r="W39" s="197"/>
      <c r="X39" s="197">
        <f>V39</f>
        <v>11917000</v>
      </c>
      <c r="Y39" s="197">
        <v>11917000</v>
      </c>
      <c r="Z39" s="197"/>
      <c r="AA39" s="197">
        <f>Y39</f>
        <v>11917000</v>
      </c>
      <c r="AB39" s="197"/>
      <c r="AC39" s="197">
        <f>AA39</f>
        <v>11917000</v>
      </c>
      <c r="AD39" s="197"/>
      <c r="AE39" s="197">
        <f>AC39</f>
        <v>11917000</v>
      </c>
      <c r="AF39" s="197"/>
      <c r="AG39" s="197">
        <f>AE39</f>
        <v>11917000</v>
      </c>
    </row>
    <row r="40" spans="1:33">
      <c r="A40" s="205" t="s">
        <v>345</v>
      </c>
      <c r="B40" s="198" t="s">
        <v>350</v>
      </c>
      <c r="C40" s="197">
        <v>4000000</v>
      </c>
      <c r="D40" s="197"/>
      <c r="E40" s="197">
        <f t="shared" ref="E40:E42" si="25">C40+D40</f>
        <v>4000000</v>
      </c>
      <c r="F40" s="197"/>
      <c r="G40" s="197">
        <f t="shared" ref="G40:G42" si="26">E40+F40</f>
        <v>4000000</v>
      </c>
      <c r="H40" s="197"/>
      <c r="I40" s="197">
        <f t="shared" ref="I40:I42" si="27">G40+H40</f>
        <v>4000000</v>
      </c>
      <c r="J40" s="197"/>
      <c r="K40" s="197">
        <f t="shared" ref="K40:K42" si="28">I40+J40</f>
        <v>4000000</v>
      </c>
      <c r="L40" s="197"/>
      <c r="M40" s="197">
        <f t="shared" ref="M40:M42" si="29">K40+L40</f>
        <v>4000000</v>
      </c>
      <c r="N40" s="197"/>
      <c r="O40" s="197">
        <f t="shared" ref="O40:O42" si="30">M40+N40</f>
        <v>4000000</v>
      </c>
      <c r="P40" s="197">
        <v>50000</v>
      </c>
      <c r="Q40" s="197"/>
      <c r="R40" s="197">
        <f>P40</f>
        <v>50000</v>
      </c>
      <c r="S40" s="197"/>
      <c r="T40" s="197">
        <f>R40</f>
        <v>50000</v>
      </c>
      <c r="U40" s="197"/>
      <c r="V40" s="197">
        <f>T40</f>
        <v>50000</v>
      </c>
      <c r="W40" s="197"/>
      <c r="X40" s="197">
        <f>V40</f>
        <v>50000</v>
      </c>
      <c r="Y40" s="197">
        <v>25000</v>
      </c>
      <c r="Z40" s="197"/>
      <c r="AA40" s="197">
        <f>Y40</f>
        <v>25000</v>
      </c>
      <c r="AB40" s="197"/>
      <c r="AC40" s="197">
        <f>AA40</f>
        <v>25000</v>
      </c>
      <c r="AD40" s="197"/>
      <c r="AE40" s="197">
        <f>AC40</f>
        <v>25000</v>
      </c>
      <c r="AF40" s="197"/>
      <c r="AG40" s="197">
        <f>AE40</f>
        <v>25000</v>
      </c>
    </row>
    <row r="41" spans="1:33">
      <c r="A41" s="205" t="s">
        <v>346</v>
      </c>
      <c r="B41" s="198" t="s">
        <v>349</v>
      </c>
      <c r="C41" s="197">
        <v>2509</v>
      </c>
      <c r="D41" s="197"/>
      <c r="E41" s="197">
        <f t="shared" si="25"/>
        <v>2509</v>
      </c>
      <c r="F41" s="197"/>
      <c r="G41" s="197">
        <f t="shared" si="26"/>
        <v>2509</v>
      </c>
      <c r="H41" s="197"/>
      <c r="I41" s="197">
        <f t="shared" si="27"/>
        <v>2509</v>
      </c>
      <c r="J41" s="197"/>
      <c r="K41" s="197">
        <f t="shared" si="28"/>
        <v>2509</v>
      </c>
      <c r="L41" s="197"/>
      <c r="M41" s="197">
        <f t="shared" si="29"/>
        <v>2509</v>
      </c>
      <c r="N41" s="197"/>
      <c r="O41" s="197">
        <f t="shared" si="30"/>
        <v>2509</v>
      </c>
      <c r="P41" s="197">
        <v>2500</v>
      </c>
      <c r="Q41" s="197"/>
      <c r="R41" s="197">
        <f>P41</f>
        <v>2500</v>
      </c>
      <c r="S41" s="197"/>
      <c r="T41" s="197">
        <f>R41</f>
        <v>2500</v>
      </c>
      <c r="U41" s="197"/>
      <c r="V41" s="197">
        <f>T41</f>
        <v>2500</v>
      </c>
      <c r="W41" s="197"/>
      <c r="X41" s="197">
        <f>V41</f>
        <v>2500</v>
      </c>
      <c r="Y41" s="197">
        <v>2500</v>
      </c>
      <c r="Z41" s="197"/>
      <c r="AA41" s="197">
        <f>Y41</f>
        <v>2500</v>
      </c>
      <c r="AB41" s="197"/>
      <c r="AC41" s="197">
        <f>AA41</f>
        <v>2500</v>
      </c>
      <c r="AD41" s="197"/>
      <c r="AE41" s="197">
        <f>AC41</f>
        <v>2500</v>
      </c>
      <c r="AF41" s="197"/>
      <c r="AG41" s="197">
        <f>AE41</f>
        <v>2500</v>
      </c>
    </row>
    <row r="42" spans="1:33" ht="25.5">
      <c r="A42" s="205" t="s">
        <v>347</v>
      </c>
      <c r="B42" s="198" t="s">
        <v>348</v>
      </c>
      <c r="C42" s="197">
        <v>2158000</v>
      </c>
      <c r="D42" s="197"/>
      <c r="E42" s="197">
        <f t="shared" si="25"/>
        <v>2158000</v>
      </c>
      <c r="F42" s="197"/>
      <c r="G42" s="197">
        <f t="shared" si="26"/>
        <v>2158000</v>
      </c>
      <c r="H42" s="197"/>
      <c r="I42" s="197">
        <f t="shared" si="27"/>
        <v>2158000</v>
      </c>
      <c r="J42" s="197"/>
      <c r="K42" s="197">
        <f t="shared" si="28"/>
        <v>2158000</v>
      </c>
      <c r="L42" s="197"/>
      <c r="M42" s="197">
        <f t="shared" si="29"/>
        <v>2158000</v>
      </c>
      <c r="N42" s="197"/>
      <c r="O42" s="197">
        <f t="shared" si="30"/>
        <v>2158000</v>
      </c>
      <c r="P42" s="197">
        <v>2211000</v>
      </c>
      <c r="Q42" s="197"/>
      <c r="R42" s="197">
        <f>P42</f>
        <v>2211000</v>
      </c>
      <c r="S42" s="197"/>
      <c r="T42" s="197">
        <f>R42</f>
        <v>2211000</v>
      </c>
      <c r="U42" s="197"/>
      <c r="V42" s="197">
        <f>T42</f>
        <v>2211000</v>
      </c>
      <c r="W42" s="197"/>
      <c r="X42" s="197">
        <f>V42</f>
        <v>2211000</v>
      </c>
      <c r="Y42" s="197">
        <v>2298000</v>
      </c>
      <c r="Z42" s="197"/>
      <c r="AA42" s="197">
        <f>Y42</f>
        <v>2298000</v>
      </c>
      <c r="AB42" s="197"/>
      <c r="AC42" s="197">
        <f>AA42</f>
        <v>2298000</v>
      </c>
      <c r="AD42" s="197"/>
      <c r="AE42" s="197">
        <f>AC42</f>
        <v>2298000</v>
      </c>
      <c r="AF42" s="197"/>
      <c r="AG42" s="197">
        <f>AE42</f>
        <v>2298000</v>
      </c>
    </row>
    <row r="43" spans="1:33">
      <c r="A43" s="205" t="s">
        <v>56</v>
      </c>
      <c r="B43" s="198" t="s">
        <v>37</v>
      </c>
      <c r="C43" s="197">
        <f>SUM(C44:C45)</f>
        <v>4510726</v>
      </c>
      <c r="D43" s="197">
        <f t="shared" ref="D43:E43" si="31">SUM(D44:D45)</f>
        <v>0</v>
      </c>
      <c r="E43" s="197">
        <f t="shared" si="31"/>
        <v>4510726</v>
      </c>
      <c r="F43" s="197">
        <f t="shared" ref="F43:G43" si="32">SUM(F44:F45)</f>
        <v>0</v>
      </c>
      <c r="G43" s="197">
        <f t="shared" si="32"/>
        <v>4510726</v>
      </c>
      <c r="H43" s="197">
        <f t="shared" ref="H43:I43" si="33">SUM(H44:H45)</f>
        <v>0</v>
      </c>
      <c r="I43" s="197">
        <f t="shared" si="33"/>
        <v>4510726</v>
      </c>
      <c r="J43" s="197">
        <f t="shared" ref="J43:K43" si="34">SUM(J44:J45)</f>
        <v>0</v>
      </c>
      <c r="K43" s="197">
        <f t="shared" si="34"/>
        <v>4510726</v>
      </c>
      <c r="L43" s="197">
        <f t="shared" ref="L43:N43" si="35">SUM(L44:L45)</f>
        <v>0</v>
      </c>
      <c r="M43" s="197">
        <f t="shared" si="35"/>
        <v>4510726</v>
      </c>
      <c r="N43" s="197">
        <f t="shared" si="35"/>
        <v>0</v>
      </c>
      <c r="O43" s="197">
        <f t="shared" ref="O43" si="36">SUM(O44:O45)</f>
        <v>4510726</v>
      </c>
      <c r="P43" s="197">
        <f t="shared" ref="P43:AA43" si="37">SUM(P44:P45)</f>
        <v>4000726</v>
      </c>
      <c r="Q43" s="197">
        <f t="shared" si="37"/>
        <v>0</v>
      </c>
      <c r="R43" s="197">
        <f t="shared" si="37"/>
        <v>4000726</v>
      </c>
      <c r="S43" s="197">
        <f t="shared" ref="S43:T43" si="38">SUM(S44:S45)</f>
        <v>0</v>
      </c>
      <c r="T43" s="197">
        <f t="shared" si="38"/>
        <v>4000726</v>
      </c>
      <c r="U43" s="197">
        <f t="shared" ref="U43:V43" si="39">SUM(U44:U45)</f>
        <v>0</v>
      </c>
      <c r="V43" s="197">
        <f t="shared" si="39"/>
        <v>4000726</v>
      </c>
      <c r="W43" s="197">
        <f t="shared" ref="W43:X43" si="40">SUM(W44:W45)</f>
        <v>0</v>
      </c>
      <c r="X43" s="197">
        <f t="shared" si="40"/>
        <v>4000726</v>
      </c>
      <c r="Y43" s="197">
        <f t="shared" si="37"/>
        <v>4118726</v>
      </c>
      <c r="Z43" s="197">
        <f t="shared" si="37"/>
        <v>0</v>
      </c>
      <c r="AA43" s="197">
        <f t="shared" si="37"/>
        <v>4118726</v>
      </c>
      <c r="AB43" s="197">
        <f t="shared" ref="AB43:AC43" si="41">SUM(AB44:AB45)</f>
        <v>0</v>
      </c>
      <c r="AC43" s="197">
        <f t="shared" si="41"/>
        <v>4118726</v>
      </c>
      <c r="AD43" s="197">
        <f t="shared" ref="AD43:AE43" si="42">SUM(AD44:AD45)</f>
        <v>0</v>
      </c>
      <c r="AE43" s="197">
        <f t="shared" si="42"/>
        <v>4118726</v>
      </c>
      <c r="AF43" s="197">
        <f t="shared" ref="AF43:AG43" si="43">SUM(AF44:AF45)</f>
        <v>0</v>
      </c>
      <c r="AG43" s="197">
        <f t="shared" si="43"/>
        <v>4118726</v>
      </c>
    </row>
    <row r="44" spans="1:33" ht="25.5">
      <c r="A44" s="205" t="s">
        <v>391</v>
      </c>
      <c r="B44" s="198" t="s">
        <v>390</v>
      </c>
      <c r="C44" s="197">
        <v>3380726</v>
      </c>
      <c r="D44" s="197"/>
      <c r="E44" s="197">
        <f>C44+D44</f>
        <v>3380726</v>
      </c>
      <c r="F44" s="197"/>
      <c r="G44" s="197">
        <f>E44+F44</f>
        <v>3380726</v>
      </c>
      <c r="H44" s="197"/>
      <c r="I44" s="197">
        <f>G44+H44</f>
        <v>3380726</v>
      </c>
      <c r="J44" s="197"/>
      <c r="K44" s="197">
        <f>I44+J44</f>
        <v>3380726</v>
      </c>
      <c r="L44" s="197"/>
      <c r="M44" s="197">
        <f>K44+L44</f>
        <v>3380726</v>
      </c>
      <c r="N44" s="197"/>
      <c r="O44" s="197">
        <f>M44+N44</f>
        <v>3380726</v>
      </c>
      <c r="P44" s="197">
        <v>2870726</v>
      </c>
      <c r="Q44" s="197"/>
      <c r="R44" s="197">
        <f>P44</f>
        <v>2870726</v>
      </c>
      <c r="S44" s="197"/>
      <c r="T44" s="197">
        <f>R44</f>
        <v>2870726</v>
      </c>
      <c r="U44" s="197"/>
      <c r="V44" s="197">
        <f>T44</f>
        <v>2870726</v>
      </c>
      <c r="W44" s="197"/>
      <c r="X44" s="197">
        <f>V44</f>
        <v>2870726</v>
      </c>
      <c r="Y44" s="197">
        <v>2988726</v>
      </c>
      <c r="Z44" s="197"/>
      <c r="AA44" s="197">
        <f>Y44</f>
        <v>2988726</v>
      </c>
      <c r="AB44" s="197"/>
      <c r="AC44" s="197">
        <f>AA44</f>
        <v>2988726</v>
      </c>
      <c r="AD44" s="197"/>
      <c r="AE44" s="197">
        <f>AC44</f>
        <v>2988726</v>
      </c>
      <c r="AF44" s="197"/>
      <c r="AG44" s="197">
        <f>AE44</f>
        <v>2988726</v>
      </c>
    </row>
    <row r="45" spans="1:33" ht="38.25">
      <c r="A45" s="205" t="s">
        <v>17</v>
      </c>
      <c r="B45" s="198" t="s">
        <v>38</v>
      </c>
      <c r="C45" s="197">
        <v>1130000</v>
      </c>
      <c r="D45" s="197"/>
      <c r="E45" s="197">
        <f>C45+D45</f>
        <v>1130000</v>
      </c>
      <c r="F45" s="197"/>
      <c r="G45" s="197">
        <f>E45+F45</f>
        <v>1130000</v>
      </c>
      <c r="H45" s="197"/>
      <c r="I45" s="197">
        <f>G45+H45</f>
        <v>1130000</v>
      </c>
      <c r="J45" s="197"/>
      <c r="K45" s="197">
        <f>I45+J45</f>
        <v>1130000</v>
      </c>
      <c r="L45" s="197"/>
      <c r="M45" s="197">
        <f>K45+L45</f>
        <v>1130000</v>
      </c>
      <c r="N45" s="197"/>
      <c r="O45" s="197">
        <f>M45+N45</f>
        <v>1130000</v>
      </c>
      <c r="P45" s="197">
        <v>1130000</v>
      </c>
      <c r="Q45" s="197"/>
      <c r="R45" s="197">
        <f>P45</f>
        <v>1130000</v>
      </c>
      <c r="S45" s="197"/>
      <c r="T45" s="197">
        <f>R45</f>
        <v>1130000</v>
      </c>
      <c r="U45" s="197"/>
      <c r="V45" s="197">
        <f>T45</f>
        <v>1130000</v>
      </c>
      <c r="W45" s="197"/>
      <c r="X45" s="197">
        <f>V45</f>
        <v>1130000</v>
      </c>
      <c r="Y45" s="197">
        <v>1130000</v>
      </c>
      <c r="Z45" s="197"/>
      <c r="AA45" s="197">
        <f>Y45</f>
        <v>1130000</v>
      </c>
      <c r="AB45" s="197"/>
      <c r="AC45" s="197">
        <f>AA45</f>
        <v>1130000</v>
      </c>
      <c r="AD45" s="197"/>
      <c r="AE45" s="197">
        <f>AC45</f>
        <v>1130000</v>
      </c>
      <c r="AF45" s="197"/>
      <c r="AG45" s="197">
        <f>AE45</f>
        <v>1130000</v>
      </c>
    </row>
    <row r="46" spans="1:33" ht="38.25">
      <c r="A46" s="205" t="s">
        <v>13</v>
      </c>
      <c r="B46" s="198" t="s">
        <v>39</v>
      </c>
      <c r="C46" s="197">
        <f>SUM(C47:C49)</f>
        <v>15675000</v>
      </c>
      <c r="D46" s="197">
        <f t="shared" ref="D46:E46" si="44">SUM(D47:D49)</f>
        <v>0</v>
      </c>
      <c r="E46" s="197">
        <f t="shared" si="44"/>
        <v>15675000</v>
      </c>
      <c r="F46" s="197">
        <f t="shared" ref="F46:G46" si="45">SUM(F47:F49)</f>
        <v>0</v>
      </c>
      <c r="G46" s="197">
        <f t="shared" si="45"/>
        <v>15675000</v>
      </c>
      <c r="H46" s="197">
        <f t="shared" ref="H46:I46" si="46">SUM(H47:H49)</f>
        <v>0</v>
      </c>
      <c r="I46" s="197">
        <f t="shared" si="46"/>
        <v>15675000</v>
      </c>
      <c r="J46" s="197">
        <f t="shared" ref="J46:K46" si="47">SUM(J47:J49)</f>
        <v>0</v>
      </c>
      <c r="K46" s="197">
        <f t="shared" si="47"/>
        <v>15675000</v>
      </c>
      <c r="L46" s="197">
        <f t="shared" ref="L46:N46" si="48">SUM(L47:L49)</f>
        <v>0</v>
      </c>
      <c r="M46" s="197">
        <f t="shared" si="48"/>
        <v>15675000</v>
      </c>
      <c r="N46" s="197">
        <f t="shared" si="48"/>
        <v>0</v>
      </c>
      <c r="O46" s="197">
        <f t="shared" ref="O46" si="49">SUM(O47:O49)</f>
        <v>15675000</v>
      </c>
      <c r="P46" s="197">
        <f t="shared" ref="P46:AA46" si="50">SUM(P47:P49)</f>
        <v>15675000</v>
      </c>
      <c r="Q46" s="197">
        <f t="shared" si="50"/>
        <v>0</v>
      </c>
      <c r="R46" s="197">
        <f t="shared" si="50"/>
        <v>15675000</v>
      </c>
      <c r="S46" s="197">
        <f t="shared" ref="S46:T46" si="51">SUM(S47:S49)</f>
        <v>0</v>
      </c>
      <c r="T46" s="197">
        <f t="shared" si="51"/>
        <v>15675000</v>
      </c>
      <c r="U46" s="197">
        <f t="shared" ref="U46:V46" si="52">SUM(U47:U49)</f>
        <v>0</v>
      </c>
      <c r="V46" s="197">
        <f t="shared" si="52"/>
        <v>15675000</v>
      </c>
      <c r="W46" s="197">
        <f t="shared" ref="W46:X46" si="53">SUM(W47:W49)</f>
        <v>0</v>
      </c>
      <c r="X46" s="197">
        <f t="shared" si="53"/>
        <v>15675000</v>
      </c>
      <c r="Y46" s="197">
        <f t="shared" si="50"/>
        <v>15675000</v>
      </c>
      <c r="Z46" s="197">
        <f t="shared" si="50"/>
        <v>0</v>
      </c>
      <c r="AA46" s="197">
        <f t="shared" si="50"/>
        <v>15675000</v>
      </c>
      <c r="AB46" s="197">
        <f t="shared" ref="AB46:AC46" si="54">SUM(AB47:AB49)</f>
        <v>0</v>
      </c>
      <c r="AC46" s="197">
        <f t="shared" si="54"/>
        <v>15675000</v>
      </c>
      <c r="AD46" s="197">
        <f t="shared" ref="AD46:AE46" si="55">SUM(AD47:AD49)</f>
        <v>0</v>
      </c>
      <c r="AE46" s="197">
        <f t="shared" si="55"/>
        <v>15675000</v>
      </c>
      <c r="AF46" s="197">
        <f t="shared" ref="AF46:AG46" si="56">SUM(AF47:AF49)</f>
        <v>0</v>
      </c>
      <c r="AG46" s="197">
        <f t="shared" si="56"/>
        <v>15675000</v>
      </c>
    </row>
    <row r="47" spans="1:33" s="184" customFormat="1" ht="89.25">
      <c r="A47" s="205" t="s">
        <v>60</v>
      </c>
      <c r="B47" s="198" t="s">
        <v>41</v>
      </c>
      <c r="C47" s="197">
        <f>250000+10115000+417000</f>
        <v>10782000</v>
      </c>
      <c r="D47" s="197"/>
      <c r="E47" s="197">
        <f>C47+D47</f>
        <v>10782000</v>
      </c>
      <c r="F47" s="197"/>
      <c r="G47" s="197">
        <f>E47+F47</f>
        <v>10782000</v>
      </c>
      <c r="H47" s="197"/>
      <c r="I47" s="197">
        <f>G47+H47</f>
        <v>10782000</v>
      </c>
      <c r="J47" s="197"/>
      <c r="K47" s="197">
        <f>I47+J47</f>
        <v>10782000</v>
      </c>
      <c r="L47" s="197"/>
      <c r="M47" s="197">
        <f>K47+L47</f>
        <v>10782000</v>
      </c>
      <c r="N47" s="197"/>
      <c r="O47" s="197">
        <f>M47+N47</f>
        <v>10782000</v>
      </c>
      <c r="P47" s="197">
        <f>15675000-5309000-1000+417000</f>
        <v>10782000</v>
      </c>
      <c r="Q47" s="197"/>
      <c r="R47" s="197">
        <f>P47</f>
        <v>10782000</v>
      </c>
      <c r="S47" s="197"/>
      <c r="T47" s="197">
        <f>R47</f>
        <v>10782000</v>
      </c>
      <c r="U47" s="197"/>
      <c r="V47" s="197">
        <f>T47</f>
        <v>10782000</v>
      </c>
      <c r="W47" s="197"/>
      <c r="X47" s="197">
        <f>V47</f>
        <v>10782000</v>
      </c>
      <c r="Y47" s="197">
        <f>P47</f>
        <v>10782000</v>
      </c>
      <c r="Z47" s="197"/>
      <c r="AA47" s="197">
        <f>Y47</f>
        <v>10782000</v>
      </c>
      <c r="AB47" s="197"/>
      <c r="AC47" s="197">
        <f>AA47</f>
        <v>10782000</v>
      </c>
      <c r="AD47" s="197"/>
      <c r="AE47" s="197">
        <f>AC47</f>
        <v>10782000</v>
      </c>
      <c r="AF47" s="197"/>
      <c r="AG47" s="197">
        <f>AE47</f>
        <v>10782000</v>
      </c>
    </row>
    <row r="48" spans="1:33" s="184" customFormat="1" ht="25.5">
      <c r="A48" s="205" t="s">
        <v>14</v>
      </c>
      <c r="B48" s="198" t="s">
        <v>42</v>
      </c>
      <c r="C48" s="197">
        <v>0</v>
      </c>
      <c r="D48" s="197"/>
      <c r="E48" s="197">
        <f t="shared" ref="E48:E49" si="57">C48+D48</f>
        <v>0</v>
      </c>
      <c r="F48" s="197"/>
      <c r="G48" s="197">
        <f t="shared" ref="G48:G49" si="58">E48+F48</f>
        <v>0</v>
      </c>
      <c r="H48" s="197"/>
      <c r="I48" s="197">
        <f t="shared" ref="I48:I49" si="59">G48+H48</f>
        <v>0</v>
      </c>
      <c r="J48" s="197"/>
      <c r="K48" s="197">
        <f t="shared" ref="K48:K49" si="60">I48+J48</f>
        <v>0</v>
      </c>
      <c r="L48" s="197"/>
      <c r="M48" s="197">
        <f t="shared" ref="M48:M49" si="61">K48+L48</f>
        <v>0</v>
      </c>
      <c r="N48" s="197"/>
      <c r="O48" s="197">
        <f t="shared" ref="O48:O49" si="62">M48+N48</f>
        <v>0</v>
      </c>
      <c r="P48" s="197">
        <v>0</v>
      </c>
      <c r="Q48" s="197"/>
      <c r="R48" s="197"/>
      <c r="S48" s="197"/>
      <c r="T48" s="197"/>
      <c r="U48" s="197"/>
      <c r="V48" s="197"/>
      <c r="W48" s="197"/>
      <c r="X48" s="197"/>
      <c r="Y48" s="197">
        <v>0</v>
      </c>
      <c r="Z48" s="197"/>
      <c r="AA48" s="197">
        <f>Y48</f>
        <v>0</v>
      </c>
      <c r="AB48" s="197"/>
      <c r="AC48" s="197">
        <f>AA48</f>
        <v>0</v>
      </c>
      <c r="AD48" s="197"/>
      <c r="AE48" s="197">
        <f>AC48</f>
        <v>0</v>
      </c>
      <c r="AF48" s="197"/>
      <c r="AG48" s="197">
        <f>AE48</f>
        <v>0</v>
      </c>
    </row>
    <row r="49" spans="1:33" s="184" customFormat="1" ht="76.5">
      <c r="A49" s="207" t="s">
        <v>80</v>
      </c>
      <c r="B49" s="198" t="s">
        <v>77</v>
      </c>
      <c r="C49" s="197">
        <f>93000+4800000</f>
        <v>4893000</v>
      </c>
      <c r="D49" s="197"/>
      <c r="E49" s="197">
        <f t="shared" si="57"/>
        <v>4893000</v>
      </c>
      <c r="F49" s="197"/>
      <c r="G49" s="197">
        <f t="shared" si="58"/>
        <v>4893000</v>
      </c>
      <c r="H49" s="197"/>
      <c r="I49" s="197">
        <f t="shared" si="59"/>
        <v>4893000</v>
      </c>
      <c r="J49" s="197"/>
      <c r="K49" s="197">
        <f t="shared" si="60"/>
        <v>4893000</v>
      </c>
      <c r="L49" s="197"/>
      <c r="M49" s="197">
        <f t="shared" si="61"/>
        <v>4893000</v>
      </c>
      <c r="N49" s="197"/>
      <c r="O49" s="197">
        <f t="shared" si="62"/>
        <v>4893000</v>
      </c>
      <c r="P49" s="197">
        <f>C49</f>
        <v>4893000</v>
      </c>
      <c r="Q49" s="197"/>
      <c r="R49" s="197">
        <f>P49</f>
        <v>4893000</v>
      </c>
      <c r="S49" s="197"/>
      <c r="T49" s="197">
        <f>R49</f>
        <v>4893000</v>
      </c>
      <c r="U49" s="197"/>
      <c r="V49" s="197">
        <f>T49</f>
        <v>4893000</v>
      </c>
      <c r="W49" s="197"/>
      <c r="X49" s="197">
        <f>V49</f>
        <v>4893000</v>
      </c>
      <c r="Y49" s="197">
        <f>C49</f>
        <v>4893000</v>
      </c>
      <c r="Z49" s="197"/>
      <c r="AA49" s="197">
        <f>Y49</f>
        <v>4893000</v>
      </c>
      <c r="AB49" s="197"/>
      <c r="AC49" s="197">
        <f>AA49</f>
        <v>4893000</v>
      </c>
      <c r="AD49" s="197"/>
      <c r="AE49" s="197">
        <f>AC49</f>
        <v>4893000</v>
      </c>
      <c r="AF49" s="197"/>
      <c r="AG49" s="197">
        <f>AE49</f>
        <v>4893000</v>
      </c>
    </row>
    <row r="50" spans="1:33" s="184" customFormat="1" ht="25.5">
      <c r="A50" s="205" t="s">
        <v>19</v>
      </c>
      <c r="B50" s="198" t="s">
        <v>43</v>
      </c>
      <c r="C50" s="197">
        <v>237240</v>
      </c>
      <c r="D50" s="197"/>
      <c r="E50" s="197">
        <f>C50+D50</f>
        <v>237240</v>
      </c>
      <c r="F50" s="197"/>
      <c r="G50" s="197">
        <f>E50+F50</f>
        <v>237240</v>
      </c>
      <c r="H50" s="197"/>
      <c r="I50" s="197">
        <f>G50+H50</f>
        <v>237240</v>
      </c>
      <c r="J50" s="197"/>
      <c r="K50" s="197">
        <f>I50+J50</f>
        <v>237240</v>
      </c>
      <c r="L50" s="197"/>
      <c r="M50" s="197">
        <f>K50+L50</f>
        <v>237240</v>
      </c>
      <c r="N50" s="197"/>
      <c r="O50" s="197">
        <f>M50+N50</f>
        <v>237240</v>
      </c>
      <c r="P50" s="197">
        <v>237240</v>
      </c>
      <c r="Q50" s="197"/>
      <c r="R50" s="197">
        <f>P50</f>
        <v>237240</v>
      </c>
      <c r="S50" s="197"/>
      <c r="T50" s="197">
        <f>R50</f>
        <v>237240</v>
      </c>
      <c r="U50" s="197"/>
      <c r="V50" s="197">
        <f>T50</f>
        <v>237240</v>
      </c>
      <c r="W50" s="197"/>
      <c r="X50" s="197">
        <f>V50</f>
        <v>237240</v>
      </c>
      <c r="Y50" s="197">
        <v>237240</v>
      </c>
      <c r="Z50" s="197"/>
      <c r="AA50" s="197">
        <f>Y50</f>
        <v>237240</v>
      </c>
      <c r="AB50" s="197"/>
      <c r="AC50" s="197">
        <f>AA50</f>
        <v>237240</v>
      </c>
      <c r="AD50" s="197"/>
      <c r="AE50" s="197">
        <f>AC50</f>
        <v>237240</v>
      </c>
      <c r="AF50" s="197"/>
      <c r="AG50" s="197">
        <f>AE50</f>
        <v>237240</v>
      </c>
    </row>
    <row r="51" spans="1:33" s="184" customFormat="1" ht="25.5">
      <c r="A51" s="205" t="s">
        <v>141</v>
      </c>
      <c r="B51" s="198" t="s">
        <v>46</v>
      </c>
      <c r="C51" s="197">
        <f>SUM(C52:C53)</f>
        <v>100000</v>
      </c>
      <c r="D51" s="197">
        <f t="shared" ref="D51:E51" si="63">SUM(D52:D53)</f>
        <v>0</v>
      </c>
      <c r="E51" s="197">
        <f t="shared" si="63"/>
        <v>100000</v>
      </c>
      <c r="F51" s="197">
        <f t="shared" ref="F51:G51" si="64">SUM(F52:F53)</f>
        <v>0</v>
      </c>
      <c r="G51" s="197">
        <f t="shared" si="64"/>
        <v>100000</v>
      </c>
      <c r="H51" s="197">
        <f t="shared" ref="H51:I51" si="65">SUM(H52:H53)</f>
        <v>0</v>
      </c>
      <c r="I51" s="197">
        <f t="shared" si="65"/>
        <v>100000</v>
      </c>
      <c r="J51" s="197">
        <f t="shared" ref="J51:K51" si="66">SUM(J52:J53)</f>
        <v>0</v>
      </c>
      <c r="K51" s="197">
        <f t="shared" si="66"/>
        <v>100000</v>
      </c>
      <c r="L51" s="197">
        <f t="shared" ref="L51:N51" si="67">SUM(L52:L53)</f>
        <v>0</v>
      </c>
      <c r="M51" s="197">
        <f t="shared" si="67"/>
        <v>100000</v>
      </c>
      <c r="N51" s="197">
        <f t="shared" si="67"/>
        <v>0</v>
      </c>
      <c r="O51" s="197">
        <f t="shared" ref="O51" si="68">SUM(O52:O53)</f>
        <v>100000</v>
      </c>
      <c r="P51" s="197">
        <f t="shared" ref="P51:AA51" si="69">SUM(P52:P53)</f>
        <v>0</v>
      </c>
      <c r="Q51" s="197">
        <f t="shared" si="69"/>
        <v>0</v>
      </c>
      <c r="R51" s="197">
        <f t="shared" si="69"/>
        <v>0</v>
      </c>
      <c r="S51" s="197">
        <f t="shared" ref="S51:T51" si="70">SUM(S52:S53)</f>
        <v>0</v>
      </c>
      <c r="T51" s="197">
        <f t="shared" si="70"/>
        <v>0</v>
      </c>
      <c r="U51" s="197">
        <f t="shared" ref="U51:V51" si="71">SUM(U52:U53)</f>
        <v>0</v>
      </c>
      <c r="V51" s="197">
        <f t="shared" si="71"/>
        <v>0</v>
      </c>
      <c r="W51" s="197">
        <f t="shared" ref="W51:X51" si="72">SUM(W52:W53)</f>
        <v>0</v>
      </c>
      <c r="X51" s="197">
        <f t="shared" si="72"/>
        <v>0</v>
      </c>
      <c r="Y51" s="197">
        <f t="shared" si="69"/>
        <v>0</v>
      </c>
      <c r="Z51" s="197">
        <f t="shared" si="69"/>
        <v>0</v>
      </c>
      <c r="AA51" s="197">
        <f t="shared" si="69"/>
        <v>0</v>
      </c>
      <c r="AB51" s="197">
        <f t="shared" ref="AB51:AC51" si="73">SUM(AB52:AB53)</f>
        <v>0</v>
      </c>
      <c r="AC51" s="197">
        <f t="shared" si="73"/>
        <v>0</v>
      </c>
      <c r="AD51" s="197">
        <f t="shared" ref="AD51:AE51" si="74">SUM(AD52:AD53)</f>
        <v>0</v>
      </c>
      <c r="AE51" s="197">
        <f t="shared" si="74"/>
        <v>0</v>
      </c>
      <c r="AF51" s="197">
        <f t="shared" ref="AF51:AG51" si="75">SUM(AF52:AF53)</f>
        <v>0</v>
      </c>
      <c r="AG51" s="197">
        <f t="shared" si="75"/>
        <v>0</v>
      </c>
    </row>
    <row r="52" spans="1:33" s="184" customFormat="1">
      <c r="A52" s="205" t="s">
        <v>63</v>
      </c>
      <c r="B52" s="198" t="s">
        <v>64</v>
      </c>
      <c r="C52" s="197">
        <v>100000</v>
      </c>
      <c r="D52" s="197"/>
      <c r="E52" s="197">
        <f>C52+D52</f>
        <v>100000</v>
      </c>
      <c r="F52" s="197"/>
      <c r="G52" s="197">
        <f>E52+F52</f>
        <v>100000</v>
      </c>
      <c r="H52" s="197"/>
      <c r="I52" s="197">
        <f>G52+H52</f>
        <v>100000</v>
      </c>
      <c r="J52" s="197"/>
      <c r="K52" s="197">
        <f>I52+J52</f>
        <v>100000</v>
      </c>
      <c r="L52" s="197"/>
      <c r="M52" s="197">
        <f>K52+L52</f>
        <v>100000</v>
      </c>
      <c r="N52" s="197"/>
      <c r="O52" s="197">
        <f>M52+N52</f>
        <v>100000</v>
      </c>
      <c r="P52" s="197"/>
      <c r="Q52" s="197"/>
      <c r="R52" s="197"/>
      <c r="S52" s="197"/>
      <c r="T52" s="197"/>
      <c r="U52" s="197"/>
      <c r="V52" s="197"/>
      <c r="W52" s="197"/>
      <c r="X52" s="197"/>
      <c r="Y52" s="197"/>
      <c r="Z52" s="197"/>
      <c r="AA52" s="197"/>
      <c r="AB52" s="197"/>
      <c r="AC52" s="197"/>
      <c r="AD52" s="197"/>
      <c r="AE52" s="197"/>
      <c r="AF52" s="197"/>
      <c r="AG52" s="197"/>
    </row>
    <row r="53" spans="1:33" s="184" customFormat="1">
      <c r="A53" s="205" t="s">
        <v>67</v>
      </c>
      <c r="B53" s="198" t="s">
        <v>70</v>
      </c>
      <c r="C53" s="197">
        <v>0</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row>
    <row r="54" spans="1:33" s="184" customFormat="1" ht="25.5">
      <c r="A54" s="205" t="s">
        <v>20</v>
      </c>
      <c r="B54" s="198" t="s">
        <v>47</v>
      </c>
      <c r="C54" s="197">
        <f>C55+C56</f>
        <v>2194000</v>
      </c>
      <c r="D54" s="197">
        <f t="shared" ref="D54:E54" si="76">D55+D56</f>
        <v>0</v>
      </c>
      <c r="E54" s="197">
        <f t="shared" si="76"/>
        <v>2194000</v>
      </c>
      <c r="F54" s="197">
        <f t="shared" ref="F54:G54" si="77">F55+F56</f>
        <v>0</v>
      </c>
      <c r="G54" s="197">
        <f t="shared" si="77"/>
        <v>2194000</v>
      </c>
      <c r="H54" s="197">
        <f t="shared" ref="H54:I54" si="78">H55+H56</f>
        <v>0</v>
      </c>
      <c r="I54" s="197">
        <f t="shared" si="78"/>
        <v>2194000</v>
      </c>
      <c r="J54" s="197">
        <f t="shared" ref="J54:K54" si="79">J55+J56</f>
        <v>0</v>
      </c>
      <c r="K54" s="197">
        <f t="shared" si="79"/>
        <v>2194000</v>
      </c>
      <c r="L54" s="197">
        <f t="shared" ref="L54:N54" si="80">L55+L56</f>
        <v>0</v>
      </c>
      <c r="M54" s="197">
        <f t="shared" si="80"/>
        <v>2194000</v>
      </c>
      <c r="N54" s="197">
        <f t="shared" si="80"/>
        <v>0</v>
      </c>
      <c r="O54" s="197">
        <f t="shared" ref="O54" si="81">O55+O56</f>
        <v>2194000</v>
      </c>
      <c r="P54" s="197">
        <f>P55+P56</f>
        <v>1770000</v>
      </c>
      <c r="Q54" s="197">
        <f t="shared" ref="Q54:R54" si="82">Q55+Q56</f>
        <v>0</v>
      </c>
      <c r="R54" s="197">
        <f t="shared" si="82"/>
        <v>1770000</v>
      </c>
      <c r="S54" s="197">
        <f t="shared" ref="S54:T54" si="83">S55+S56</f>
        <v>0</v>
      </c>
      <c r="T54" s="197">
        <f t="shared" si="83"/>
        <v>1770000</v>
      </c>
      <c r="U54" s="197">
        <f t="shared" ref="U54:V54" si="84">U55+U56</f>
        <v>0</v>
      </c>
      <c r="V54" s="197">
        <f t="shared" si="84"/>
        <v>1770000</v>
      </c>
      <c r="W54" s="197">
        <f t="shared" ref="W54:X54" si="85">W55+W56</f>
        <v>0</v>
      </c>
      <c r="X54" s="197">
        <f t="shared" si="85"/>
        <v>1770000</v>
      </c>
      <c r="Y54" s="197">
        <f>Y55+Y56</f>
        <v>1161091</v>
      </c>
      <c r="Z54" s="197">
        <f t="shared" ref="Z54:AA54" si="86">Z55+Z56</f>
        <v>0</v>
      </c>
      <c r="AA54" s="197">
        <f t="shared" si="86"/>
        <v>1161091</v>
      </c>
      <c r="AB54" s="197">
        <f t="shared" ref="AB54:AC54" si="87">AB55+AB56</f>
        <v>0</v>
      </c>
      <c r="AC54" s="197">
        <f t="shared" si="87"/>
        <v>1161091</v>
      </c>
      <c r="AD54" s="197">
        <f t="shared" ref="AD54:AE54" si="88">AD55+AD56</f>
        <v>0</v>
      </c>
      <c r="AE54" s="197">
        <f t="shared" si="88"/>
        <v>1161091</v>
      </c>
      <c r="AF54" s="197">
        <f t="shared" ref="AF54:AG54" si="89">AF55+AF56</f>
        <v>0</v>
      </c>
      <c r="AG54" s="197">
        <f t="shared" si="89"/>
        <v>1161091</v>
      </c>
    </row>
    <row r="55" spans="1:33" s="184" customFormat="1" ht="76.5">
      <c r="A55" s="205" t="s">
        <v>342</v>
      </c>
      <c r="B55" s="198" t="s">
        <v>343</v>
      </c>
      <c r="C55" s="197">
        <v>1894000</v>
      </c>
      <c r="D55" s="197"/>
      <c r="E55" s="197">
        <f>C55+D55</f>
        <v>1894000</v>
      </c>
      <c r="F55" s="197"/>
      <c r="G55" s="197">
        <f>E55+F55</f>
        <v>1894000</v>
      </c>
      <c r="H55" s="197"/>
      <c r="I55" s="197">
        <f>G55+H55</f>
        <v>1894000</v>
      </c>
      <c r="J55" s="197"/>
      <c r="K55" s="197">
        <f>I55+J55</f>
        <v>1894000</v>
      </c>
      <c r="L55" s="197"/>
      <c r="M55" s="197">
        <f>K55+L55</f>
        <v>1894000</v>
      </c>
      <c r="N55" s="197"/>
      <c r="O55" s="197">
        <f>M55+N55</f>
        <v>1894000</v>
      </c>
      <c r="P55" s="197">
        <v>1470000</v>
      </c>
      <c r="Q55" s="197"/>
      <c r="R55" s="197">
        <f>P55</f>
        <v>1470000</v>
      </c>
      <c r="S55" s="197"/>
      <c r="T55" s="197">
        <f>R55</f>
        <v>1470000</v>
      </c>
      <c r="U55" s="197"/>
      <c r="V55" s="197">
        <f>T55</f>
        <v>1470000</v>
      </c>
      <c r="W55" s="197"/>
      <c r="X55" s="197">
        <f>V55</f>
        <v>1470000</v>
      </c>
      <c r="Y55" s="197">
        <v>861091</v>
      </c>
      <c r="Z55" s="197"/>
      <c r="AA55" s="197">
        <f>Y55</f>
        <v>861091</v>
      </c>
      <c r="AB55" s="197"/>
      <c r="AC55" s="197">
        <f>AA55</f>
        <v>861091</v>
      </c>
      <c r="AD55" s="197"/>
      <c r="AE55" s="197">
        <f>AC55</f>
        <v>861091</v>
      </c>
      <c r="AF55" s="197"/>
      <c r="AG55" s="197">
        <f>AE55</f>
        <v>861091</v>
      </c>
    </row>
    <row r="56" spans="1:33" s="184" customFormat="1" ht="25.5">
      <c r="A56" s="205" t="s">
        <v>79</v>
      </c>
      <c r="B56" s="198" t="s">
        <v>55</v>
      </c>
      <c r="C56" s="197">
        <v>300000</v>
      </c>
      <c r="D56" s="197"/>
      <c r="E56" s="197">
        <f>C56+D56</f>
        <v>300000</v>
      </c>
      <c r="F56" s="197"/>
      <c r="G56" s="197">
        <f>E56+F56</f>
        <v>300000</v>
      </c>
      <c r="H56" s="197"/>
      <c r="I56" s="197">
        <f>G56+H56</f>
        <v>300000</v>
      </c>
      <c r="J56" s="197"/>
      <c r="K56" s="197">
        <f>I56+J56</f>
        <v>300000</v>
      </c>
      <c r="L56" s="197"/>
      <c r="M56" s="197">
        <f>K56+L56</f>
        <v>300000</v>
      </c>
      <c r="N56" s="197"/>
      <c r="O56" s="197">
        <f>M56+N56</f>
        <v>300000</v>
      </c>
      <c r="P56" s="197">
        <v>300000</v>
      </c>
      <c r="Q56" s="197"/>
      <c r="R56" s="197">
        <f>P56</f>
        <v>300000</v>
      </c>
      <c r="S56" s="197"/>
      <c r="T56" s="197">
        <f>R56</f>
        <v>300000</v>
      </c>
      <c r="U56" s="197"/>
      <c r="V56" s="197">
        <f>T56</f>
        <v>300000</v>
      </c>
      <c r="W56" s="197"/>
      <c r="X56" s="197">
        <f>V56</f>
        <v>300000</v>
      </c>
      <c r="Y56" s="197">
        <v>300000</v>
      </c>
      <c r="Z56" s="197"/>
      <c r="AA56" s="197">
        <f>Y56</f>
        <v>300000</v>
      </c>
      <c r="AB56" s="197"/>
      <c r="AC56" s="197">
        <f>AA56</f>
        <v>300000</v>
      </c>
      <c r="AD56" s="197"/>
      <c r="AE56" s="197">
        <f>AC56</f>
        <v>300000</v>
      </c>
      <c r="AF56" s="197"/>
      <c r="AG56" s="197">
        <f>AE56</f>
        <v>300000</v>
      </c>
    </row>
    <row r="57" spans="1:33" s="184" customFormat="1">
      <c r="A57" s="205" t="s">
        <v>15</v>
      </c>
      <c r="B57" s="198" t="s">
        <v>49</v>
      </c>
      <c r="C57" s="197">
        <v>498000</v>
      </c>
      <c r="D57" s="197"/>
      <c r="E57" s="197">
        <f>C57+D57</f>
        <v>498000</v>
      </c>
      <c r="F57" s="197"/>
      <c r="G57" s="197">
        <f>E57+F57</f>
        <v>498000</v>
      </c>
      <c r="H57" s="197"/>
      <c r="I57" s="197">
        <f>G57+H57</f>
        <v>498000</v>
      </c>
      <c r="J57" s="197"/>
      <c r="K57" s="197">
        <f>I57+J57</f>
        <v>498000</v>
      </c>
      <c r="L57" s="197"/>
      <c r="M57" s="197">
        <f>K57+L57</f>
        <v>498000</v>
      </c>
      <c r="N57" s="197"/>
      <c r="O57" s="197">
        <f>M57+N57</f>
        <v>498000</v>
      </c>
      <c r="P57" s="197">
        <v>498000</v>
      </c>
      <c r="Q57" s="197"/>
      <c r="R57" s="197">
        <f>P57</f>
        <v>498000</v>
      </c>
      <c r="S57" s="197"/>
      <c r="T57" s="197">
        <f>R57</f>
        <v>498000</v>
      </c>
      <c r="U57" s="197"/>
      <c r="V57" s="197">
        <f>T57</f>
        <v>498000</v>
      </c>
      <c r="W57" s="197"/>
      <c r="X57" s="197">
        <f>V57</f>
        <v>498000</v>
      </c>
      <c r="Y57" s="197">
        <v>498000</v>
      </c>
      <c r="Z57" s="197"/>
      <c r="AA57" s="197">
        <f>Y57</f>
        <v>498000</v>
      </c>
      <c r="AB57" s="197"/>
      <c r="AC57" s="197">
        <f>AA57</f>
        <v>498000</v>
      </c>
      <c r="AD57" s="197"/>
      <c r="AE57" s="197">
        <f>AC57</f>
        <v>498000</v>
      </c>
      <c r="AF57" s="197"/>
      <c r="AG57" s="197">
        <f>AE57</f>
        <v>498000</v>
      </c>
    </row>
    <row r="58" spans="1:33" s="193" customFormat="1" ht="17.45" customHeight="1">
      <c r="A58" s="204" t="s">
        <v>270</v>
      </c>
      <c r="B58" s="199" t="s">
        <v>271</v>
      </c>
      <c r="C58" s="238">
        <f t="shared" ref="C58:R58" si="90">C59+C142+C144+C145</f>
        <v>1092458750.8700001</v>
      </c>
      <c r="D58" s="238">
        <f t="shared" si="90"/>
        <v>67362575</v>
      </c>
      <c r="E58" s="238">
        <f t="shared" si="90"/>
        <v>1159821325.8700001</v>
      </c>
      <c r="F58" s="238">
        <f t="shared" si="90"/>
        <v>-21183649.850000001</v>
      </c>
      <c r="G58" s="238">
        <f t="shared" si="90"/>
        <v>1138637676.02</v>
      </c>
      <c r="H58" s="238">
        <f t="shared" ref="H58:I58" si="91">H59+H142+H144+H145</f>
        <v>34769467.579999998</v>
      </c>
      <c r="I58" s="238">
        <f t="shared" si="91"/>
        <v>1173407143.5999999</v>
      </c>
      <c r="J58" s="238">
        <f t="shared" ref="J58:K58" si="92">J59+J142+J144+J145</f>
        <v>20277600.680000003</v>
      </c>
      <c r="K58" s="238">
        <f t="shared" si="92"/>
        <v>1193684744.28</v>
      </c>
      <c r="L58" s="238">
        <f t="shared" ref="L58:M58" si="93">L59+L142+L144+L145</f>
        <v>207827.58</v>
      </c>
      <c r="M58" s="238">
        <f t="shared" si="93"/>
        <v>1193892571.8600001</v>
      </c>
      <c r="N58" s="196">
        <f t="shared" ref="N58" si="94">N59+N141+N143+N144</f>
        <v>3590719.58</v>
      </c>
      <c r="O58" s="238">
        <f t="shared" ref="O58" si="95">O59+O142+O144+O145</f>
        <v>1201074011.02</v>
      </c>
      <c r="P58" s="238">
        <f t="shared" si="90"/>
        <v>1637978576.21</v>
      </c>
      <c r="Q58" s="238">
        <f t="shared" si="90"/>
        <v>54415355.730000004</v>
      </c>
      <c r="R58" s="238">
        <f t="shared" si="90"/>
        <v>1692393931.9399998</v>
      </c>
      <c r="S58" s="238">
        <f t="shared" ref="S58:AC58" si="96">S59+S142</f>
        <v>-92574250</v>
      </c>
      <c r="T58" s="238">
        <f t="shared" si="96"/>
        <v>1599819681.9400001</v>
      </c>
      <c r="U58" s="238">
        <f t="shared" ref="U58:V58" si="97">U59+U142</f>
        <v>-538544</v>
      </c>
      <c r="V58" s="238">
        <f t="shared" si="97"/>
        <v>1599281137.9400001</v>
      </c>
      <c r="W58" s="238">
        <f t="shared" ref="W58:X58" si="98">W59+W142</f>
        <v>-244172538.50999999</v>
      </c>
      <c r="X58" s="238">
        <f t="shared" si="98"/>
        <v>1355108599.4300001</v>
      </c>
      <c r="Y58" s="238">
        <f t="shared" si="96"/>
        <v>1539514100.48</v>
      </c>
      <c r="Z58" s="238">
        <f t="shared" si="96"/>
        <v>54418912.900000006</v>
      </c>
      <c r="AA58" s="238">
        <f t="shared" si="96"/>
        <v>1593933013.3799999</v>
      </c>
      <c r="AB58" s="238">
        <f t="shared" si="96"/>
        <v>-2254500</v>
      </c>
      <c r="AC58" s="238">
        <f t="shared" si="96"/>
        <v>1591678513.3799999</v>
      </c>
      <c r="AD58" s="238">
        <f t="shared" ref="AD58:AE58" si="99">AD59+AD142</f>
        <v>1226295</v>
      </c>
      <c r="AE58" s="238">
        <f t="shared" si="99"/>
        <v>1592904808.3799999</v>
      </c>
      <c r="AF58" s="238">
        <f t="shared" ref="AF58:AG58" si="100">AF59+AF142</f>
        <v>0</v>
      </c>
      <c r="AG58" s="238">
        <f t="shared" si="100"/>
        <v>1592904808.3799999</v>
      </c>
    </row>
    <row r="59" spans="1:33" ht="39.75" customHeight="1">
      <c r="A59" s="205" t="s">
        <v>65</v>
      </c>
      <c r="B59" s="200" t="s">
        <v>57</v>
      </c>
      <c r="C59" s="197">
        <f t="shared" ref="C59:AC59" si="101">C60+C64+C106+C123</f>
        <v>1085381727.8700001</v>
      </c>
      <c r="D59" s="197">
        <f t="shared" si="101"/>
        <v>71643789.760000005</v>
      </c>
      <c r="E59" s="197">
        <f t="shared" si="101"/>
        <v>1157025517.6300001</v>
      </c>
      <c r="F59" s="197">
        <f t="shared" si="101"/>
        <v>-18088732.720000003</v>
      </c>
      <c r="G59" s="197">
        <f t="shared" si="101"/>
        <v>1138936784.9100001</v>
      </c>
      <c r="H59" s="197">
        <f t="shared" ref="H59:I59" si="102">H60+H64+H106+H123</f>
        <v>34597123.239999995</v>
      </c>
      <c r="I59" s="197">
        <f t="shared" si="102"/>
        <v>1173533908.1500001</v>
      </c>
      <c r="J59" s="197">
        <f t="shared" ref="J59:K59" si="103">J60+J64+J106+J123</f>
        <v>20971186.760000002</v>
      </c>
      <c r="K59" s="197">
        <f t="shared" si="103"/>
        <v>1194505094.9100001</v>
      </c>
      <c r="L59" s="197">
        <f t="shared" ref="L59:M59" si="104">L60+L64+L106+L123</f>
        <v>210000</v>
      </c>
      <c r="M59" s="197">
        <f t="shared" si="104"/>
        <v>1194715094.9100001</v>
      </c>
      <c r="N59" s="197">
        <f t="shared" ref="N59" si="105">N60+N63+N106+N122</f>
        <v>3331594.58</v>
      </c>
      <c r="O59" s="197">
        <f t="shared" ref="O59" si="106">O60+O64+O106+O123</f>
        <v>1198046689.49</v>
      </c>
      <c r="P59" s="197">
        <f t="shared" si="101"/>
        <v>1637978576.21</v>
      </c>
      <c r="Q59" s="197">
        <f t="shared" si="101"/>
        <v>54415355.730000004</v>
      </c>
      <c r="R59" s="197">
        <f t="shared" si="101"/>
        <v>1692393931.9399998</v>
      </c>
      <c r="S59" s="197">
        <f t="shared" si="101"/>
        <v>-92574250</v>
      </c>
      <c r="T59" s="197">
        <f t="shared" si="101"/>
        <v>1599819681.9400001</v>
      </c>
      <c r="U59" s="197">
        <f t="shared" ref="U59:V59" si="107">U60+U64+U106+U123</f>
        <v>-1835120</v>
      </c>
      <c r="V59" s="197">
        <f t="shared" si="107"/>
        <v>1597984561.9400001</v>
      </c>
      <c r="W59" s="197">
        <f t="shared" ref="W59:X59" si="108">W60+W64+W106+W123</f>
        <v>-244172538.50999999</v>
      </c>
      <c r="X59" s="197">
        <f t="shared" si="108"/>
        <v>1353812023.4300001</v>
      </c>
      <c r="Y59" s="197">
        <f t="shared" si="101"/>
        <v>1539514100.48</v>
      </c>
      <c r="Z59" s="197">
        <f t="shared" si="101"/>
        <v>54418912.900000006</v>
      </c>
      <c r="AA59" s="197">
        <f t="shared" si="101"/>
        <v>1593933013.3799999</v>
      </c>
      <c r="AB59" s="197">
        <f t="shared" si="101"/>
        <v>-2254500</v>
      </c>
      <c r="AC59" s="197">
        <f t="shared" si="101"/>
        <v>1591678513.3799999</v>
      </c>
      <c r="AD59" s="197">
        <f t="shared" ref="AD59:AE59" si="109">AD60+AD64+AD106+AD123</f>
        <v>0</v>
      </c>
      <c r="AE59" s="197">
        <f t="shared" si="109"/>
        <v>1591678513.3799999</v>
      </c>
      <c r="AF59" s="197">
        <f t="shared" ref="AF59:AG59" si="110">AF60+AF64+AF106+AF123</f>
        <v>0</v>
      </c>
      <c r="AG59" s="197">
        <f t="shared" si="110"/>
        <v>1591678513.3799999</v>
      </c>
    </row>
    <row r="60" spans="1:33" ht="25.5">
      <c r="A60" s="204" t="s">
        <v>75</v>
      </c>
      <c r="B60" s="199" t="s">
        <v>134</v>
      </c>
      <c r="C60" s="196">
        <f t="shared" ref="C60:I60" si="111">SUM(C61:C62)</f>
        <v>46590640.799999997</v>
      </c>
      <c r="D60" s="196">
        <f t="shared" si="111"/>
        <v>0</v>
      </c>
      <c r="E60" s="196">
        <f t="shared" si="111"/>
        <v>46590640.799999997</v>
      </c>
      <c r="F60" s="196">
        <f t="shared" si="111"/>
        <v>0</v>
      </c>
      <c r="G60" s="196">
        <f t="shared" si="111"/>
        <v>46590640.799999997</v>
      </c>
      <c r="H60" s="196">
        <f t="shared" si="111"/>
        <v>0</v>
      </c>
      <c r="I60" s="196">
        <f t="shared" si="111"/>
        <v>46590640.799999997</v>
      </c>
      <c r="J60" s="196">
        <f t="shared" ref="J60:K60" si="112">SUM(J61:J62)</f>
        <v>0</v>
      </c>
      <c r="K60" s="196">
        <f t="shared" si="112"/>
        <v>46590640.799999997</v>
      </c>
      <c r="L60" s="196">
        <f t="shared" ref="L60:N60" si="113">SUM(L61:L62)</f>
        <v>0</v>
      </c>
      <c r="M60" s="196">
        <f t="shared" si="113"/>
        <v>46590640.799999997</v>
      </c>
      <c r="N60" s="196">
        <f t="shared" si="113"/>
        <v>0</v>
      </c>
      <c r="O60" s="196">
        <f t="shared" ref="O60" si="114">SUM(O61:O62)</f>
        <v>46590640.799999997</v>
      </c>
      <c r="P60" s="196">
        <f t="shared" ref="P60:AC60" si="115">P61+P62</f>
        <v>39711547.200000003</v>
      </c>
      <c r="Q60" s="196">
        <f t="shared" si="115"/>
        <v>0</v>
      </c>
      <c r="R60" s="196">
        <f t="shared" si="115"/>
        <v>39711547.200000003</v>
      </c>
      <c r="S60" s="196">
        <f t="shared" si="115"/>
        <v>0</v>
      </c>
      <c r="T60" s="196">
        <f t="shared" si="115"/>
        <v>39711547.200000003</v>
      </c>
      <c r="U60" s="196">
        <f t="shared" ref="U60:V60" si="116">U61+U62</f>
        <v>0</v>
      </c>
      <c r="V60" s="196">
        <f t="shared" si="116"/>
        <v>39711547.200000003</v>
      </c>
      <c r="W60" s="196">
        <f t="shared" ref="W60:X60" si="117">W61+W62</f>
        <v>0</v>
      </c>
      <c r="X60" s="196">
        <f t="shared" si="117"/>
        <v>39711547.200000003</v>
      </c>
      <c r="Y60" s="196">
        <f t="shared" si="115"/>
        <v>41122395.399999999</v>
      </c>
      <c r="Z60" s="196">
        <f t="shared" si="115"/>
        <v>0</v>
      </c>
      <c r="AA60" s="196">
        <f t="shared" si="115"/>
        <v>41122395.399999999</v>
      </c>
      <c r="AB60" s="196">
        <f t="shared" si="115"/>
        <v>0</v>
      </c>
      <c r="AC60" s="196">
        <f t="shared" si="115"/>
        <v>41122395.399999999</v>
      </c>
      <c r="AD60" s="196">
        <f t="shared" ref="AD60:AE60" si="118">AD61+AD62</f>
        <v>0</v>
      </c>
      <c r="AE60" s="196">
        <f t="shared" si="118"/>
        <v>41122395.399999999</v>
      </c>
      <c r="AF60" s="196">
        <f t="shared" ref="AF60:AG60" si="119">AF61+AF62</f>
        <v>0</v>
      </c>
      <c r="AG60" s="196">
        <f t="shared" si="119"/>
        <v>41122395.399999999</v>
      </c>
    </row>
    <row r="61" spans="1:33" s="193" customFormat="1" ht="25.5">
      <c r="A61" s="205" t="s">
        <v>351</v>
      </c>
      <c r="B61" s="200" t="s">
        <v>352</v>
      </c>
      <c r="C61" s="197">
        <v>46590640.799999997</v>
      </c>
      <c r="D61" s="197"/>
      <c r="E61" s="197">
        <f>C61</f>
        <v>46590640.799999997</v>
      </c>
      <c r="F61" s="197"/>
      <c r="G61" s="197">
        <f>E61</f>
        <v>46590640.799999997</v>
      </c>
      <c r="H61" s="197"/>
      <c r="I61" s="197">
        <f>G61</f>
        <v>46590640.799999997</v>
      </c>
      <c r="J61" s="197"/>
      <c r="K61" s="197">
        <f>I61</f>
        <v>46590640.799999997</v>
      </c>
      <c r="L61" s="197"/>
      <c r="M61" s="197">
        <f>K61</f>
        <v>46590640.799999997</v>
      </c>
      <c r="N61" s="197"/>
      <c r="O61" s="197">
        <f>M61</f>
        <v>46590640.799999997</v>
      </c>
      <c r="P61" s="197">
        <v>39711547.200000003</v>
      </c>
      <c r="Q61" s="197"/>
      <c r="R61" s="197">
        <f>P61</f>
        <v>39711547.200000003</v>
      </c>
      <c r="S61" s="197"/>
      <c r="T61" s="197">
        <f>R61</f>
        <v>39711547.200000003</v>
      </c>
      <c r="U61" s="197"/>
      <c r="V61" s="197">
        <f>T61</f>
        <v>39711547.200000003</v>
      </c>
      <c r="W61" s="197"/>
      <c r="X61" s="197">
        <f>V61</f>
        <v>39711547.200000003</v>
      </c>
      <c r="Y61" s="197">
        <v>41122395.399999999</v>
      </c>
      <c r="Z61" s="197"/>
      <c r="AA61" s="197">
        <f>Y61</f>
        <v>41122395.399999999</v>
      </c>
      <c r="AB61" s="197"/>
      <c r="AC61" s="197">
        <f>AA61</f>
        <v>41122395.399999999</v>
      </c>
      <c r="AD61" s="197"/>
      <c r="AE61" s="197">
        <f>AC61</f>
        <v>41122395.399999999</v>
      </c>
      <c r="AF61" s="197"/>
      <c r="AG61" s="197">
        <f>AE61</f>
        <v>41122395.399999999</v>
      </c>
    </row>
    <row r="62" spans="1:33" ht="67.5" hidden="1" customHeight="1">
      <c r="A62" s="205" t="s">
        <v>340</v>
      </c>
      <c r="B62" s="200" t="s">
        <v>339</v>
      </c>
      <c r="C62" s="197"/>
      <c r="D62" s="197"/>
      <c r="E62" s="197"/>
      <c r="F62" s="197"/>
      <c r="G62" s="197"/>
      <c r="H62" s="197"/>
      <c r="I62" s="197"/>
      <c r="J62" s="197"/>
      <c r="K62" s="197"/>
      <c r="L62" s="197"/>
      <c r="M62" s="197"/>
      <c r="N62" s="197"/>
      <c r="O62" s="197"/>
      <c r="P62" s="197">
        <v>0</v>
      </c>
      <c r="Q62" s="197"/>
      <c r="R62" s="197"/>
      <c r="S62" s="197"/>
      <c r="T62" s="197"/>
      <c r="U62" s="197"/>
      <c r="V62" s="197"/>
      <c r="W62" s="197"/>
      <c r="X62" s="197"/>
      <c r="Y62" s="197">
        <v>0</v>
      </c>
      <c r="Z62" s="197"/>
      <c r="AA62" s="197"/>
      <c r="AB62" s="197"/>
      <c r="AC62" s="197"/>
      <c r="AD62" s="197"/>
      <c r="AE62" s="197"/>
      <c r="AF62" s="197"/>
      <c r="AG62" s="197"/>
    </row>
    <row r="63" spans="1:33" ht="68.45" hidden="1" customHeight="1">
      <c r="A63" s="205"/>
      <c r="B63" s="200"/>
      <c r="C63" s="197"/>
      <c r="D63" s="197"/>
      <c r="E63" s="197"/>
      <c r="F63" s="197"/>
      <c r="G63" s="197"/>
      <c r="H63" s="197"/>
      <c r="I63" s="197"/>
      <c r="J63" s="197"/>
      <c r="K63" s="197"/>
      <c r="L63" s="197"/>
      <c r="M63" s="197"/>
      <c r="N63" s="196">
        <f t="shared" ref="N63" si="120">SUM(N64:N105)</f>
        <v>316370.57999999996</v>
      </c>
      <c r="O63" s="197"/>
      <c r="P63" s="197"/>
      <c r="Q63" s="197"/>
      <c r="R63" s="197"/>
      <c r="S63" s="197"/>
      <c r="T63" s="197"/>
      <c r="U63" s="197"/>
      <c r="V63" s="197"/>
      <c r="W63" s="197"/>
      <c r="X63" s="197"/>
      <c r="Y63" s="197"/>
      <c r="Z63" s="197"/>
      <c r="AA63" s="197"/>
      <c r="AB63" s="197"/>
      <c r="AC63" s="197"/>
      <c r="AD63" s="197"/>
      <c r="AE63" s="197"/>
      <c r="AF63" s="197"/>
      <c r="AG63" s="197"/>
    </row>
    <row r="64" spans="1:33" ht="25.9" customHeight="1">
      <c r="A64" s="204" t="s">
        <v>71</v>
      </c>
      <c r="B64" s="199" t="s">
        <v>135</v>
      </c>
      <c r="C64" s="196">
        <f>SUM(C65:C91)</f>
        <v>341470174.31</v>
      </c>
      <c r="D64" s="196">
        <f>SUM(D65:D91)</f>
        <v>34088662.850000001</v>
      </c>
      <c r="E64" s="196">
        <f>SUM(E65:E93)</f>
        <v>375558837.16000003</v>
      </c>
      <c r="F64" s="196">
        <f t="shared" ref="F64" si="121">SUM(F65:F93)</f>
        <v>-18992759.240000002</v>
      </c>
      <c r="G64" s="196">
        <f>SUM(G65:G101)</f>
        <v>356566077.92000002</v>
      </c>
      <c r="H64" s="196">
        <f>SUM(H65:H101)</f>
        <v>21851918.239999998</v>
      </c>
      <c r="I64" s="196">
        <f>SUM(I65:I101)</f>
        <v>378417996.16000003</v>
      </c>
      <c r="J64" s="196">
        <f t="shared" ref="J64:O64" si="122">SUM(J65:J105)</f>
        <v>14100799.65</v>
      </c>
      <c r="K64" s="196">
        <f t="shared" si="122"/>
        <v>392518795.81000006</v>
      </c>
      <c r="L64" s="196">
        <f t="shared" si="122"/>
        <v>0</v>
      </c>
      <c r="M64" s="196">
        <f t="shared" si="122"/>
        <v>392518795.81000006</v>
      </c>
      <c r="N64" s="197"/>
      <c r="O64" s="196">
        <f t="shared" si="122"/>
        <v>392835166.38999999</v>
      </c>
      <c r="P64" s="196">
        <f>SUM(P65:P91)</f>
        <v>886221211.46000004</v>
      </c>
      <c r="Q64" s="196">
        <f t="shared" ref="Q64:R64" si="123">SUM(Q65:Q91)</f>
        <v>23717241.870000001</v>
      </c>
      <c r="R64" s="196">
        <f t="shared" si="123"/>
        <v>909938453.32999992</v>
      </c>
      <c r="S64" s="196">
        <f t="shared" ref="S64:T64" si="124">SUM(S65:S91)</f>
        <v>-92574250</v>
      </c>
      <c r="T64" s="196">
        <f t="shared" si="124"/>
        <v>817364203.33000004</v>
      </c>
      <c r="U64" s="196">
        <f t="shared" ref="U64:V64" si="125">SUM(U65:U91)</f>
        <v>0</v>
      </c>
      <c r="V64" s="196">
        <f t="shared" si="125"/>
        <v>817364203.33000004</v>
      </c>
      <c r="W64" s="196">
        <f t="shared" ref="W64:X64" si="126">SUM(W65:W91)</f>
        <v>-244172538.50999999</v>
      </c>
      <c r="X64" s="196">
        <f t="shared" si="126"/>
        <v>573191664.82000005</v>
      </c>
      <c r="Y64" s="196">
        <f>SUM(Y65:Y91)</f>
        <v>778791355.41000009</v>
      </c>
      <c r="Z64" s="196">
        <f t="shared" ref="Z64:AA64" si="127">SUM(Z65:Z91)</f>
        <v>22251971.580000006</v>
      </c>
      <c r="AA64" s="196">
        <f t="shared" si="127"/>
        <v>801043326.99000001</v>
      </c>
      <c r="AB64" s="196">
        <f t="shared" ref="AB64:AC64" si="128">SUM(AB65:AB91)</f>
        <v>-2254500</v>
      </c>
      <c r="AC64" s="196">
        <f t="shared" si="128"/>
        <v>798788826.99000001</v>
      </c>
      <c r="AD64" s="196">
        <f t="shared" ref="AD64:AE64" si="129">SUM(AD65:AD91)</f>
        <v>0</v>
      </c>
      <c r="AE64" s="196">
        <f t="shared" si="129"/>
        <v>798788826.99000001</v>
      </c>
      <c r="AF64" s="196">
        <f t="shared" ref="AF64:AG64" si="130">SUM(AF65:AF91)</f>
        <v>0</v>
      </c>
      <c r="AG64" s="196">
        <f t="shared" si="130"/>
        <v>798788826.99000001</v>
      </c>
    </row>
    <row r="65" spans="1:33" ht="57" customHeight="1">
      <c r="A65" s="205" t="s">
        <v>353</v>
      </c>
      <c r="B65" s="200" t="s">
        <v>354</v>
      </c>
      <c r="C65" s="197">
        <v>3400000</v>
      </c>
      <c r="D65" s="197">
        <v>-3400000</v>
      </c>
      <c r="E65" s="197">
        <f>C65+D65</f>
        <v>0</v>
      </c>
      <c r="F65" s="197"/>
      <c r="G65" s="197">
        <f>E65+F65</f>
        <v>0</v>
      </c>
      <c r="H65" s="197"/>
      <c r="I65" s="197">
        <f>G65+H65</f>
        <v>0</v>
      </c>
      <c r="J65" s="197"/>
      <c r="K65" s="197">
        <f>I65+J65</f>
        <v>0</v>
      </c>
      <c r="L65" s="197"/>
      <c r="M65" s="197">
        <f>K65+L65</f>
        <v>0</v>
      </c>
      <c r="N65" s="197"/>
      <c r="O65" s="197">
        <f>M65+N65</f>
        <v>0</v>
      </c>
      <c r="P65" s="197">
        <v>1700000</v>
      </c>
      <c r="Q65" s="197">
        <v>-1700000</v>
      </c>
      <c r="R65" s="197">
        <f>P65+Q65</f>
        <v>0</v>
      </c>
      <c r="S65" s="197"/>
      <c r="T65" s="197">
        <f>R65+S65</f>
        <v>0</v>
      </c>
      <c r="U65" s="197"/>
      <c r="V65" s="197">
        <f>T65+U65</f>
        <v>0</v>
      </c>
      <c r="W65" s="197"/>
      <c r="X65" s="197">
        <f>V65+W65</f>
        <v>0</v>
      </c>
      <c r="Y65" s="197">
        <v>2254500</v>
      </c>
      <c r="Z65" s="197">
        <v>-2254500</v>
      </c>
      <c r="AA65" s="197">
        <f>Y65+Z65</f>
        <v>0</v>
      </c>
      <c r="AB65" s="197"/>
      <c r="AC65" s="197">
        <f>AA65+AB65</f>
        <v>0</v>
      </c>
      <c r="AD65" s="197"/>
      <c r="AE65" s="197">
        <f>AC65+AD65</f>
        <v>0</v>
      </c>
      <c r="AF65" s="197"/>
      <c r="AG65" s="197">
        <f>AE65+AF65</f>
        <v>0</v>
      </c>
    </row>
    <row r="66" spans="1:33" ht="57" customHeight="1">
      <c r="A66" s="205" t="s">
        <v>355</v>
      </c>
      <c r="B66" s="200" t="s">
        <v>354</v>
      </c>
      <c r="C66" s="197">
        <v>29005750</v>
      </c>
      <c r="D66" s="197">
        <v>-29005750</v>
      </c>
      <c r="E66" s="197">
        <f>C66+D66</f>
        <v>0</v>
      </c>
      <c r="F66" s="197"/>
      <c r="G66" s="197">
        <f>E66+F66</f>
        <v>0</v>
      </c>
      <c r="H66" s="197"/>
      <c r="I66" s="197">
        <f>G66+H66</f>
        <v>0</v>
      </c>
      <c r="J66" s="197"/>
      <c r="K66" s="197">
        <f>I66+J66</f>
        <v>0</v>
      </c>
      <c r="L66" s="197"/>
      <c r="M66" s="197">
        <f>K66+L66</f>
        <v>0</v>
      </c>
      <c r="N66" s="197"/>
      <c r="O66" s="197">
        <f>M66+N66</f>
        <v>0</v>
      </c>
      <c r="P66" s="197">
        <v>90874250</v>
      </c>
      <c r="Q66" s="197">
        <v>-90874250</v>
      </c>
      <c r="R66" s="197">
        <f>P66+Q66</f>
        <v>0</v>
      </c>
      <c r="S66" s="197"/>
      <c r="T66" s="197">
        <f>R66+S66</f>
        <v>0</v>
      </c>
      <c r="U66" s="197"/>
      <c r="V66" s="197">
        <f>T66+U66</f>
        <v>0</v>
      </c>
      <c r="W66" s="197"/>
      <c r="X66" s="197">
        <f>V66+W66</f>
        <v>0</v>
      </c>
      <c r="Y66" s="197">
        <v>462548426.54000002</v>
      </c>
      <c r="Z66" s="197">
        <v>-462548426.54000002</v>
      </c>
      <c r="AA66" s="197">
        <f>Y66+Z66</f>
        <v>0</v>
      </c>
      <c r="AB66" s="197"/>
      <c r="AC66" s="197">
        <f>AA66+AB66</f>
        <v>0</v>
      </c>
      <c r="AD66" s="197"/>
      <c r="AE66" s="197">
        <f>AC66+AD66</f>
        <v>0</v>
      </c>
      <c r="AF66" s="197"/>
      <c r="AG66" s="197">
        <f>AE66+AF66</f>
        <v>0</v>
      </c>
    </row>
    <row r="67" spans="1:33" ht="57" customHeight="1">
      <c r="A67" s="205" t="s">
        <v>356</v>
      </c>
      <c r="B67" s="194" t="s">
        <v>354</v>
      </c>
      <c r="C67" s="197"/>
      <c r="D67" s="197"/>
      <c r="E67" s="197">
        <f t="shared" ref="E67:E91" si="131">C67+D67</f>
        <v>0</v>
      </c>
      <c r="F67" s="197"/>
      <c r="G67" s="197">
        <f t="shared" ref="G67:G69" si="132">E67+F67</f>
        <v>0</v>
      </c>
      <c r="H67" s="197"/>
      <c r="I67" s="197">
        <f t="shared" ref="I67:I69" si="133">G67+H67</f>
        <v>0</v>
      </c>
      <c r="J67" s="197"/>
      <c r="K67" s="197">
        <f t="shared" ref="K67:K69" si="134">I67+J67</f>
        <v>0</v>
      </c>
      <c r="L67" s="197"/>
      <c r="M67" s="197">
        <f t="shared" ref="M67:M69" si="135">K67+L67</f>
        <v>0</v>
      </c>
      <c r="N67" s="197"/>
      <c r="O67" s="197">
        <f t="shared" ref="O67:O69" si="136">M67+N67</f>
        <v>0</v>
      </c>
      <c r="P67" s="197">
        <v>244172538.50999999</v>
      </c>
      <c r="Q67" s="197">
        <v>-244172538.50999999</v>
      </c>
      <c r="R67" s="197">
        <f t="shared" ref="R67:R91" si="137">P67+Q67</f>
        <v>0</v>
      </c>
      <c r="S67" s="197"/>
      <c r="T67" s="197">
        <f t="shared" ref="T67:T91" si="138">R67+S67</f>
        <v>0</v>
      </c>
      <c r="U67" s="197"/>
      <c r="V67" s="197">
        <f t="shared" ref="V67:V74" si="139">T67+U67</f>
        <v>0</v>
      </c>
      <c r="W67" s="197"/>
      <c r="X67" s="197">
        <f t="shared" ref="X67:X74" si="140">V67+W67</f>
        <v>0</v>
      </c>
      <c r="Y67" s="197"/>
      <c r="Z67" s="197"/>
      <c r="AA67" s="197">
        <f t="shared" ref="AA67:AA91" si="141">Y67+Z67</f>
        <v>0</v>
      </c>
      <c r="AB67" s="197"/>
      <c r="AC67" s="197">
        <f t="shared" ref="AC67:AC69" si="142">AA67+AB67</f>
        <v>0</v>
      </c>
      <c r="AD67" s="197"/>
      <c r="AE67" s="197">
        <f t="shared" ref="AE67:AE69" si="143">AC67+AD67</f>
        <v>0</v>
      </c>
      <c r="AF67" s="197"/>
      <c r="AG67" s="197">
        <f t="shared" ref="AG67:AG69" si="144">AE67+AF67</f>
        <v>0</v>
      </c>
    </row>
    <row r="68" spans="1:33" ht="55.15" customHeight="1">
      <c r="A68" s="205" t="s">
        <v>357</v>
      </c>
      <c r="B68" s="201" t="s">
        <v>354</v>
      </c>
      <c r="C68" s="197"/>
      <c r="D68" s="197"/>
      <c r="E68" s="197">
        <f t="shared" si="131"/>
        <v>0</v>
      </c>
      <c r="F68" s="197"/>
      <c r="G68" s="197">
        <f t="shared" si="132"/>
        <v>0</v>
      </c>
      <c r="H68" s="197"/>
      <c r="I68" s="197">
        <f t="shared" si="133"/>
        <v>0</v>
      </c>
      <c r="J68" s="197"/>
      <c r="K68" s="197">
        <f t="shared" si="134"/>
        <v>0</v>
      </c>
      <c r="L68" s="197"/>
      <c r="M68" s="197">
        <f t="shared" si="135"/>
        <v>0</v>
      </c>
      <c r="N68" s="197"/>
      <c r="O68" s="197">
        <f t="shared" si="136"/>
        <v>0</v>
      </c>
      <c r="P68" s="197">
        <v>222222222</v>
      </c>
      <c r="Q68" s="197">
        <v>-222222222</v>
      </c>
      <c r="R68" s="197">
        <f t="shared" si="137"/>
        <v>0</v>
      </c>
      <c r="S68" s="197"/>
      <c r="T68" s="197">
        <f t="shared" si="138"/>
        <v>0</v>
      </c>
      <c r="U68" s="197"/>
      <c r="V68" s="197">
        <f t="shared" si="139"/>
        <v>0</v>
      </c>
      <c r="W68" s="197"/>
      <c r="X68" s="197">
        <f t="shared" si="140"/>
        <v>0</v>
      </c>
      <c r="Y68" s="197"/>
      <c r="Z68" s="197"/>
      <c r="AA68" s="197">
        <f t="shared" si="141"/>
        <v>0</v>
      </c>
      <c r="AB68" s="197"/>
      <c r="AC68" s="197">
        <f t="shared" si="142"/>
        <v>0</v>
      </c>
      <c r="AD68" s="197"/>
      <c r="AE68" s="197">
        <f t="shared" si="143"/>
        <v>0</v>
      </c>
      <c r="AF68" s="197"/>
      <c r="AG68" s="197">
        <f t="shared" si="144"/>
        <v>0</v>
      </c>
    </row>
    <row r="69" spans="1:33" ht="69" customHeight="1">
      <c r="A69" s="205" t="s">
        <v>353</v>
      </c>
      <c r="B69" s="200" t="s">
        <v>425</v>
      </c>
      <c r="C69" s="197"/>
      <c r="D69" s="197">
        <v>3400000</v>
      </c>
      <c r="E69" s="197">
        <f t="shared" si="131"/>
        <v>3400000</v>
      </c>
      <c r="F69" s="197">
        <v>-3400000</v>
      </c>
      <c r="G69" s="197">
        <f t="shared" si="132"/>
        <v>0</v>
      </c>
      <c r="H69" s="197"/>
      <c r="I69" s="197">
        <f t="shared" si="133"/>
        <v>0</v>
      </c>
      <c r="J69" s="197"/>
      <c r="K69" s="197">
        <f t="shared" si="134"/>
        <v>0</v>
      </c>
      <c r="L69" s="197"/>
      <c r="M69" s="197">
        <f t="shared" si="135"/>
        <v>0</v>
      </c>
      <c r="N69" s="197"/>
      <c r="O69" s="197">
        <f t="shared" si="136"/>
        <v>0</v>
      </c>
      <c r="P69" s="197"/>
      <c r="Q69" s="197">
        <v>1700000</v>
      </c>
      <c r="R69" s="197">
        <f t="shared" si="137"/>
        <v>1700000</v>
      </c>
      <c r="S69" s="197">
        <v>-1700000</v>
      </c>
      <c r="T69" s="197">
        <f t="shared" si="138"/>
        <v>0</v>
      </c>
      <c r="U69" s="197"/>
      <c r="V69" s="197">
        <f t="shared" si="139"/>
        <v>0</v>
      </c>
      <c r="W69" s="197"/>
      <c r="X69" s="197">
        <f t="shared" si="140"/>
        <v>0</v>
      </c>
      <c r="Y69" s="197"/>
      <c r="Z69" s="197">
        <v>2254500</v>
      </c>
      <c r="AA69" s="197">
        <f t="shared" si="141"/>
        <v>2254500</v>
      </c>
      <c r="AB69" s="197">
        <v>-2254500</v>
      </c>
      <c r="AC69" s="197">
        <f t="shared" si="142"/>
        <v>0</v>
      </c>
      <c r="AD69" s="197"/>
      <c r="AE69" s="197">
        <f t="shared" si="143"/>
        <v>0</v>
      </c>
      <c r="AF69" s="197"/>
      <c r="AG69" s="197">
        <f t="shared" si="144"/>
        <v>0</v>
      </c>
    </row>
    <row r="70" spans="1:33" ht="69.599999999999994" customHeight="1">
      <c r="A70" s="205" t="s">
        <v>356</v>
      </c>
      <c r="B70" s="200" t="s">
        <v>425</v>
      </c>
      <c r="C70" s="197"/>
      <c r="D70" s="197"/>
      <c r="E70" s="197"/>
      <c r="F70" s="197"/>
      <c r="G70" s="197"/>
      <c r="H70" s="197"/>
      <c r="I70" s="197"/>
      <c r="J70" s="197"/>
      <c r="K70" s="197"/>
      <c r="L70" s="197"/>
      <c r="M70" s="197"/>
      <c r="N70" s="197"/>
      <c r="O70" s="197"/>
      <c r="P70" s="197"/>
      <c r="Q70" s="197">
        <v>244172538.50999999</v>
      </c>
      <c r="R70" s="197">
        <f t="shared" si="137"/>
        <v>244172538.50999999</v>
      </c>
      <c r="S70" s="197"/>
      <c r="T70" s="197">
        <f t="shared" si="138"/>
        <v>244172538.50999999</v>
      </c>
      <c r="U70" s="197"/>
      <c r="V70" s="197">
        <f t="shared" si="139"/>
        <v>244172538.50999999</v>
      </c>
      <c r="W70" s="197">
        <v>-244172538.50999999</v>
      </c>
      <c r="X70" s="197">
        <f t="shared" si="140"/>
        <v>0</v>
      </c>
      <c r="Y70" s="197"/>
      <c r="Z70" s="197"/>
      <c r="AA70" s="197"/>
      <c r="AB70" s="197"/>
      <c r="AC70" s="197"/>
      <c r="AD70" s="197"/>
      <c r="AE70" s="197"/>
      <c r="AF70" s="197"/>
      <c r="AG70" s="197"/>
    </row>
    <row r="71" spans="1:33" ht="82.15" customHeight="1">
      <c r="A71" s="215" t="s">
        <v>410</v>
      </c>
      <c r="B71" s="201" t="s">
        <v>411</v>
      </c>
      <c r="C71" s="197"/>
      <c r="D71" s="197"/>
      <c r="E71" s="197">
        <f t="shared" ref="E71" si="145">C71+D71</f>
        <v>0</v>
      </c>
      <c r="F71" s="197"/>
      <c r="G71" s="197">
        <f t="shared" ref="G71:G93" si="146">E71+F71</f>
        <v>0</v>
      </c>
      <c r="H71" s="197"/>
      <c r="I71" s="197">
        <f t="shared" ref="I71:I101" si="147">G71+H71</f>
        <v>0</v>
      </c>
      <c r="J71" s="197"/>
      <c r="K71" s="197">
        <f t="shared" ref="K71:K105" si="148">I71+J71</f>
        <v>0</v>
      </c>
      <c r="L71" s="197"/>
      <c r="M71" s="197">
        <f t="shared" ref="M71:M105" si="149">K71+L71</f>
        <v>0</v>
      </c>
      <c r="N71" s="197"/>
      <c r="O71" s="197">
        <f t="shared" ref="O71:O105" si="150">M71+N71</f>
        <v>0</v>
      </c>
      <c r="P71" s="197"/>
      <c r="Q71" s="197">
        <v>222222222</v>
      </c>
      <c r="R71" s="197">
        <f t="shared" ref="R71" si="151">P71+Q71</f>
        <v>222222222</v>
      </c>
      <c r="S71" s="197"/>
      <c r="T71" s="197">
        <f t="shared" si="138"/>
        <v>222222222</v>
      </c>
      <c r="U71" s="197"/>
      <c r="V71" s="197">
        <f t="shared" si="139"/>
        <v>222222222</v>
      </c>
      <c r="W71" s="197"/>
      <c r="X71" s="197">
        <f t="shared" si="140"/>
        <v>222222222</v>
      </c>
      <c r="Y71" s="197"/>
      <c r="Z71" s="197"/>
      <c r="AA71" s="197">
        <f t="shared" ref="AA71" si="152">Y71+Z71</f>
        <v>0</v>
      </c>
      <c r="AB71" s="197"/>
      <c r="AC71" s="197">
        <f t="shared" ref="AC71:AC91" si="153">AA71+AB71</f>
        <v>0</v>
      </c>
      <c r="AD71" s="197"/>
      <c r="AE71" s="197">
        <f t="shared" ref="AE71:AE74" si="154">AC71+AD71</f>
        <v>0</v>
      </c>
      <c r="AF71" s="197"/>
      <c r="AG71" s="197">
        <f t="shared" ref="AG71:AG74" si="155">AE71+AF71</f>
        <v>0</v>
      </c>
    </row>
    <row r="72" spans="1:33" ht="43.9" customHeight="1">
      <c r="A72" s="205" t="s">
        <v>358</v>
      </c>
      <c r="B72" s="200" t="s">
        <v>359</v>
      </c>
      <c r="C72" s="197">
        <v>5785750</v>
      </c>
      <c r="D72" s="197"/>
      <c r="E72" s="197">
        <f t="shared" si="131"/>
        <v>5785750</v>
      </c>
      <c r="F72" s="197"/>
      <c r="G72" s="197">
        <f t="shared" si="146"/>
        <v>5785750</v>
      </c>
      <c r="H72" s="197"/>
      <c r="I72" s="197">
        <f t="shared" si="147"/>
        <v>5785750</v>
      </c>
      <c r="J72" s="197"/>
      <c r="K72" s="197">
        <f t="shared" si="148"/>
        <v>5785750</v>
      </c>
      <c r="L72" s="197"/>
      <c r="M72" s="197">
        <f t="shared" si="149"/>
        <v>5785750</v>
      </c>
      <c r="N72" s="197"/>
      <c r="O72" s="197">
        <f t="shared" si="150"/>
        <v>5785750</v>
      </c>
      <c r="P72" s="197">
        <v>5810750</v>
      </c>
      <c r="Q72" s="197"/>
      <c r="R72" s="197">
        <f t="shared" si="137"/>
        <v>5810750</v>
      </c>
      <c r="S72" s="197"/>
      <c r="T72" s="197">
        <f t="shared" si="138"/>
        <v>5810750</v>
      </c>
      <c r="U72" s="197"/>
      <c r="V72" s="197">
        <f t="shared" si="139"/>
        <v>5810750</v>
      </c>
      <c r="W72" s="197"/>
      <c r="X72" s="197">
        <f t="shared" si="140"/>
        <v>5810750</v>
      </c>
      <c r="Y72" s="197">
        <v>5839250</v>
      </c>
      <c r="Z72" s="197"/>
      <c r="AA72" s="197">
        <f t="shared" si="141"/>
        <v>5839250</v>
      </c>
      <c r="AB72" s="197"/>
      <c r="AC72" s="197">
        <f t="shared" si="153"/>
        <v>5839250</v>
      </c>
      <c r="AD72" s="197"/>
      <c r="AE72" s="197">
        <f t="shared" si="154"/>
        <v>5839250</v>
      </c>
      <c r="AF72" s="197"/>
      <c r="AG72" s="197">
        <f t="shared" si="155"/>
        <v>5839250</v>
      </c>
    </row>
    <row r="73" spans="1:33" ht="58.15" customHeight="1">
      <c r="A73" s="239" t="s">
        <v>399</v>
      </c>
      <c r="B73" s="200" t="s">
        <v>400</v>
      </c>
      <c r="C73" s="197"/>
      <c r="D73" s="197">
        <v>28455035</v>
      </c>
      <c r="E73" s="197">
        <f t="shared" si="131"/>
        <v>28455035</v>
      </c>
      <c r="F73" s="197">
        <v>-28455035</v>
      </c>
      <c r="G73" s="197">
        <f t="shared" si="146"/>
        <v>0</v>
      </c>
      <c r="H73" s="197"/>
      <c r="I73" s="197">
        <f t="shared" si="147"/>
        <v>0</v>
      </c>
      <c r="J73" s="197">
        <v>13720000</v>
      </c>
      <c r="K73" s="197">
        <f t="shared" si="148"/>
        <v>13720000</v>
      </c>
      <c r="L73" s="197"/>
      <c r="M73" s="197">
        <f t="shared" si="149"/>
        <v>13720000</v>
      </c>
      <c r="N73" s="197"/>
      <c r="O73" s="197">
        <f t="shared" si="150"/>
        <v>13720000</v>
      </c>
      <c r="P73" s="197"/>
      <c r="Q73" s="197">
        <v>89144965</v>
      </c>
      <c r="R73" s="197">
        <f t="shared" si="137"/>
        <v>89144965</v>
      </c>
      <c r="S73" s="197">
        <v>-89144965</v>
      </c>
      <c r="T73" s="197">
        <f t="shared" si="138"/>
        <v>0</v>
      </c>
      <c r="U73" s="197"/>
      <c r="V73" s="197">
        <f t="shared" si="139"/>
        <v>0</v>
      </c>
      <c r="W73" s="197"/>
      <c r="X73" s="197">
        <f t="shared" si="140"/>
        <v>0</v>
      </c>
      <c r="Y73" s="197"/>
      <c r="Z73" s="197">
        <v>453751209.22000003</v>
      </c>
      <c r="AA73" s="197">
        <f t="shared" si="141"/>
        <v>453751209.22000003</v>
      </c>
      <c r="AB73" s="197"/>
      <c r="AC73" s="197">
        <f t="shared" si="153"/>
        <v>453751209.22000003</v>
      </c>
      <c r="AD73" s="197"/>
      <c r="AE73" s="197">
        <f t="shared" si="154"/>
        <v>453751209.22000003</v>
      </c>
      <c r="AF73" s="197"/>
      <c r="AG73" s="197">
        <f t="shared" si="155"/>
        <v>453751209.22000003</v>
      </c>
    </row>
    <row r="74" spans="1:33" ht="72.599999999999994" customHeight="1">
      <c r="A74" s="239" t="s">
        <v>401</v>
      </c>
      <c r="B74" s="200" t="s">
        <v>402</v>
      </c>
      <c r="C74" s="197"/>
      <c r="D74" s="197">
        <v>550715</v>
      </c>
      <c r="E74" s="197">
        <f t="shared" si="131"/>
        <v>550715</v>
      </c>
      <c r="F74" s="197">
        <v>-550715</v>
      </c>
      <c r="G74" s="197">
        <f t="shared" si="146"/>
        <v>0</v>
      </c>
      <c r="H74" s="197"/>
      <c r="I74" s="197">
        <f t="shared" si="147"/>
        <v>0</v>
      </c>
      <c r="J74" s="197">
        <v>266000</v>
      </c>
      <c r="K74" s="197">
        <f t="shared" si="148"/>
        <v>266000</v>
      </c>
      <c r="L74" s="197"/>
      <c r="M74" s="197">
        <f t="shared" si="149"/>
        <v>266000</v>
      </c>
      <c r="N74" s="197"/>
      <c r="O74" s="197">
        <f t="shared" si="150"/>
        <v>266000</v>
      </c>
      <c r="P74" s="197"/>
      <c r="Q74" s="197">
        <v>1729285</v>
      </c>
      <c r="R74" s="197">
        <f t="shared" si="137"/>
        <v>1729285</v>
      </c>
      <c r="S74" s="197">
        <v>-1729285</v>
      </c>
      <c r="T74" s="197">
        <f t="shared" si="138"/>
        <v>0</v>
      </c>
      <c r="U74" s="197"/>
      <c r="V74" s="197">
        <f t="shared" si="139"/>
        <v>0</v>
      </c>
      <c r="W74" s="197"/>
      <c r="X74" s="197">
        <f t="shared" si="140"/>
        <v>0</v>
      </c>
      <c r="Y74" s="197"/>
      <c r="Z74" s="197">
        <v>8797217.3200000003</v>
      </c>
      <c r="AA74" s="197">
        <f t="shared" si="141"/>
        <v>8797217.3200000003</v>
      </c>
      <c r="AB74" s="197"/>
      <c r="AC74" s="197">
        <f t="shared" si="153"/>
        <v>8797217.3200000003</v>
      </c>
      <c r="AD74" s="197"/>
      <c r="AE74" s="197">
        <f t="shared" si="154"/>
        <v>8797217.3200000003</v>
      </c>
      <c r="AF74" s="197"/>
      <c r="AG74" s="197">
        <f t="shared" si="155"/>
        <v>8797217.3200000003</v>
      </c>
    </row>
    <row r="75" spans="1:33" ht="51.6" customHeight="1">
      <c r="A75" s="239" t="s">
        <v>427</v>
      </c>
      <c r="B75" s="200" t="s">
        <v>426</v>
      </c>
      <c r="C75" s="197"/>
      <c r="D75" s="197"/>
      <c r="E75" s="197"/>
      <c r="F75" s="197">
        <v>1220449</v>
      </c>
      <c r="G75" s="197">
        <f t="shared" si="146"/>
        <v>1220449</v>
      </c>
      <c r="H75" s="197"/>
      <c r="I75" s="197">
        <f t="shared" si="147"/>
        <v>1220449</v>
      </c>
      <c r="J75" s="197"/>
      <c r="K75" s="197">
        <f t="shared" si="148"/>
        <v>1220449</v>
      </c>
      <c r="L75" s="197"/>
      <c r="M75" s="197">
        <f t="shared" si="149"/>
        <v>1220449</v>
      </c>
      <c r="N75" s="197"/>
      <c r="O75" s="197">
        <f t="shared" si="150"/>
        <v>1220449</v>
      </c>
      <c r="P75" s="197"/>
      <c r="Q75" s="197"/>
      <c r="R75" s="197"/>
      <c r="S75" s="197"/>
      <c r="T75" s="197"/>
      <c r="U75" s="197"/>
      <c r="V75" s="197"/>
      <c r="W75" s="197"/>
      <c r="X75" s="197"/>
      <c r="Y75" s="197"/>
      <c r="Z75" s="197"/>
      <c r="AA75" s="197"/>
      <c r="AB75" s="197"/>
      <c r="AC75" s="197"/>
      <c r="AD75" s="197"/>
      <c r="AE75" s="197"/>
      <c r="AF75" s="197"/>
      <c r="AG75" s="197"/>
    </row>
    <row r="76" spans="1:33" ht="45" customHeight="1">
      <c r="A76" s="205" t="s">
        <v>360</v>
      </c>
      <c r="B76" s="200" t="s">
        <v>361</v>
      </c>
      <c r="C76" s="197">
        <v>15600800</v>
      </c>
      <c r="D76" s="197">
        <v>564159.4</v>
      </c>
      <c r="E76" s="197">
        <f t="shared" si="131"/>
        <v>16164959.4</v>
      </c>
      <c r="F76" s="197"/>
      <c r="G76" s="197">
        <f t="shared" si="146"/>
        <v>16164959.4</v>
      </c>
      <c r="H76" s="197"/>
      <c r="I76" s="197">
        <f t="shared" si="147"/>
        <v>16164959.4</v>
      </c>
      <c r="J76" s="197"/>
      <c r="K76" s="197">
        <f t="shared" si="148"/>
        <v>16164959.4</v>
      </c>
      <c r="L76" s="197"/>
      <c r="M76" s="197">
        <f t="shared" si="149"/>
        <v>16164959.4</v>
      </c>
      <c r="N76" s="197">
        <v>-128516.46</v>
      </c>
      <c r="O76" s="197">
        <f t="shared" si="150"/>
        <v>16036442.939999999</v>
      </c>
      <c r="P76" s="197">
        <v>16305700</v>
      </c>
      <c r="Q76" s="197">
        <v>-420.2</v>
      </c>
      <c r="R76" s="197">
        <f t="shared" si="137"/>
        <v>16305279.800000001</v>
      </c>
      <c r="S76" s="197"/>
      <c r="T76" s="197">
        <f t="shared" si="138"/>
        <v>16305279.800000001</v>
      </c>
      <c r="U76" s="197"/>
      <c r="V76" s="197">
        <f t="shared" ref="V76:V77" si="156">T76+U76</f>
        <v>16305279.800000001</v>
      </c>
      <c r="W76" s="197"/>
      <c r="X76" s="197">
        <f t="shared" ref="X76:X77" si="157">V76+W76</f>
        <v>16305279.800000001</v>
      </c>
      <c r="Y76" s="197">
        <v>0</v>
      </c>
      <c r="Z76" s="197">
        <v>16586802.9</v>
      </c>
      <c r="AA76" s="197">
        <f t="shared" si="141"/>
        <v>16586802.9</v>
      </c>
      <c r="AB76" s="197"/>
      <c r="AC76" s="197">
        <f t="shared" si="153"/>
        <v>16586802.9</v>
      </c>
      <c r="AD76" s="197"/>
      <c r="AE76" s="197">
        <f t="shared" ref="AE76:AE77" si="158">AC76+AD76</f>
        <v>16586802.9</v>
      </c>
      <c r="AF76" s="197"/>
      <c r="AG76" s="197">
        <f t="shared" ref="AG76:AG77" si="159">AE76+AF76</f>
        <v>16586802.9</v>
      </c>
    </row>
    <row r="77" spans="1:33" ht="54" customHeight="1">
      <c r="A77" s="217" t="s">
        <v>412</v>
      </c>
      <c r="B77" s="200" t="s">
        <v>413</v>
      </c>
      <c r="C77" s="197"/>
      <c r="D77" s="197">
        <v>1250000</v>
      </c>
      <c r="E77" s="197">
        <f t="shared" si="131"/>
        <v>1250000</v>
      </c>
      <c r="F77" s="197"/>
      <c r="G77" s="197">
        <f t="shared" si="146"/>
        <v>1250000</v>
      </c>
      <c r="H77" s="197"/>
      <c r="I77" s="197">
        <f t="shared" si="147"/>
        <v>1250000</v>
      </c>
      <c r="J77" s="197"/>
      <c r="K77" s="197">
        <f t="shared" si="148"/>
        <v>1250000</v>
      </c>
      <c r="L77" s="197"/>
      <c r="M77" s="197">
        <f t="shared" si="149"/>
        <v>1250000</v>
      </c>
      <c r="N77" s="197"/>
      <c r="O77" s="197">
        <f t="shared" si="150"/>
        <v>1250000</v>
      </c>
      <c r="P77" s="197"/>
      <c r="Q77" s="197">
        <v>0</v>
      </c>
      <c r="R77" s="197">
        <f t="shared" si="137"/>
        <v>0</v>
      </c>
      <c r="S77" s="197">
        <v>0</v>
      </c>
      <c r="T77" s="197">
        <f t="shared" si="138"/>
        <v>0</v>
      </c>
      <c r="U77" s="197">
        <v>0</v>
      </c>
      <c r="V77" s="197">
        <f t="shared" si="156"/>
        <v>0</v>
      </c>
      <c r="W77" s="197">
        <v>0</v>
      </c>
      <c r="X77" s="197">
        <f t="shared" si="157"/>
        <v>0</v>
      </c>
      <c r="Y77" s="197"/>
      <c r="Z77" s="197">
        <v>1250000</v>
      </c>
      <c r="AA77" s="197">
        <f t="shared" si="141"/>
        <v>1250000</v>
      </c>
      <c r="AB77" s="197"/>
      <c r="AC77" s="197">
        <f t="shared" si="153"/>
        <v>1250000</v>
      </c>
      <c r="AD77" s="197"/>
      <c r="AE77" s="197">
        <f t="shared" si="158"/>
        <v>1250000</v>
      </c>
      <c r="AF77" s="197"/>
      <c r="AG77" s="197">
        <f t="shared" si="159"/>
        <v>1250000</v>
      </c>
    </row>
    <row r="78" spans="1:33" ht="40.9" customHeight="1">
      <c r="A78" s="218" t="s">
        <v>429</v>
      </c>
      <c r="B78" s="200" t="s">
        <v>428</v>
      </c>
      <c r="C78" s="197"/>
      <c r="D78" s="197"/>
      <c r="E78" s="197"/>
      <c r="F78" s="197">
        <v>7735901.7599999998</v>
      </c>
      <c r="G78" s="197">
        <f t="shared" si="146"/>
        <v>7735901.7599999998</v>
      </c>
      <c r="H78" s="197"/>
      <c r="I78" s="197">
        <f t="shared" si="147"/>
        <v>7735901.7599999998</v>
      </c>
      <c r="J78" s="197">
        <v>470859.65</v>
      </c>
      <c r="K78" s="197">
        <f t="shared" si="148"/>
        <v>8206761.4100000001</v>
      </c>
      <c r="L78" s="197"/>
      <c r="M78" s="197">
        <f t="shared" si="149"/>
        <v>8206761.4100000001</v>
      </c>
      <c r="N78" s="197"/>
      <c r="O78" s="197">
        <f t="shared" si="150"/>
        <v>8206761.4100000001</v>
      </c>
      <c r="P78" s="197"/>
      <c r="Q78" s="197"/>
      <c r="R78" s="197"/>
      <c r="S78" s="197"/>
      <c r="T78" s="197"/>
      <c r="U78" s="197"/>
      <c r="V78" s="197"/>
      <c r="W78" s="197"/>
      <c r="X78" s="197"/>
      <c r="Y78" s="197"/>
      <c r="Z78" s="197"/>
      <c r="AA78" s="197"/>
      <c r="AB78" s="197"/>
      <c r="AC78" s="197"/>
      <c r="AD78" s="197"/>
      <c r="AE78" s="197"/>
      <c r="AF78" s="197"/>
      <c r="AG78" s="197"/>
    </row>
    <row r="79" spans="1:33" ht="36" customHeight="1">
      <c r="A79" s="218" t="s">
        <v>454</v>
      </c>
      <c r="B79" s="194" t="s">
        <v>453</v>
      </c>
      <c r="C79" s="197"/>
      <c r="D79" s="197"/>
      <c r="E79" s="197"/>
      <c r="F79" s="197"/>
      <c r="G79" s="197"/>
      <c r="H79" s="197"/>
      <c r="I79" s="197"/>
      <c r="J79" s="197">
        <v>509150</v>
      </c>
      <c r="K79" s="197">
        <f t="shared" si="148"/>
        <v>509150</v>
      </c>
      <c r="L79" s="197"/>
      <c r="M79" s="197">
        <f t="shared" si="149"/>
        <v>509150</v>
      </c>
      <c r="N79" s="197">
        <v>0</v>
      </c>
      <c r="O79" s="197">
        <f t="shared" si="150"/>
        <v>509150</v>
      </c>
      <c r="P79" s="197"/>
      <c r="Q79" s="197"/>
      <c r="R79" s="197"/>
      <c r="S79" s="197"/>
      <c r="T79" s="197"/>
      <c r="U79" s="197"/>
      <c r="V79" s="197"/>
      <c r="W79" s="197"/>
      <c r="X79" s="197"/>
      <c r="Y79" s="197"/>
      <c r="Z79" s="197"/>
      <c r="AA79" s="197"/>
      <c r="AB79" s="197"/>
      <c r="AC79" s="197"/>
      <c r="AD79" s="197"/>
      <c r="AE79" s="197"/>
      <c r="AF79" s="197"/>
      <c r="AG79" s="197"/>
    </row>
    <row r="80" spans="1:33" ht="80.45" customHeight="1">
      <c r="A80" s="218" t="s">
        <v>414</v>
      </c>
      <c r="B80" s="200" t="s">
        <v>404</v>
      </c>
      <c r="C80" s="197"/>
      <c r="D80" s="197">
        <v>0</v>
      </c>
      <c r="E80" s="197">
        <f t="shared" si="131"/>
        <v>0</v>
      </c>
      <c r="F80" s="197">
        <v>0</v>
      </c>
      <c r="G80" s="197">
        <f t="shared" si="146"/>
        <v>0</v>
      </c>
      <c r="H80" s="197">
        <v>0</v>
      </c>
      <c r="I80" s="197">
        <f t="shared" si="147"/>
        <v>0</v>
      </c>
      <c r="J80" s="197">
        <v>0</v>
      </c>
      <c r="K80" s="197">
        <f t="shared" si="148"/>
        <v>0</v>
      </c>
      <c r="L80" s="197">
        <v>0</v>
      </c>
      <c r="M80" s="197">
        <f t="shared" si="149"/>
        <v>0</v>
      </c>
      <c r="N80" s="197">
        <v>0</v>
      </c>
      <c r="O80" s="197">
        <f t="shared" si="150"/>
        <v>0</v>
      </c>
      <c r="P80" s="197"/>
      <c r="Q80" s="197">
        <v>0</v>
      </c>
      <c r="R80" s="197">
        <f t="shared" si="137"/>
        <v>0</v>
      </c>
      <c r="S80" s="197">
        <v>0</v>
      </c>
      <c r="T80" s="197">
        <f t="shared" si="138"/>
        <v>0</v>
      </c>
      <c r="U80" s="197">
        <v>0</v>
      </c>
      <c r="V80" s="197">
        <f t="shared" ref="V80:V91" si="160">T80+U80</f>
        <v>0</v>
      </c>
      <c r="W80" s="197">
        <v>0</v>
      </c>
      <c r="X80" s="197">
        <f t="shared" ref="X80:X91" si="161">V80+W80</f>
        <v>0</v>
      </c>
      <c r="Y80" s="197"/>
      <c r="Z80" s="197">
        <v>4447000</v>
      </c>
      <c r="AA80" s="197">
        <f t="shared" si="141"/>
        <v>4447000</v>
      </c>
      <c r="AB80" s="197"/>
      <c r="AC80" s="197">
        <f t="shared" si="153"/>
        <v>4447000</v>
      </c>
      <c r="AD80" s="197"/>
      <c r="AE80" s="197">
        <f t="shared" ref="AE80:AE91" si="162">AC80+AD80</f>
        <v>4447000</v>
      </c>
      <c r="AF80" s="197"/>
      <c r="AG80" s="197">
        <f t="shared" ref="AG80:AG91" si="163">AE80+AF80</f>
        <v>4447000</v>
      </c>
    </row>
    <row r="81" spans="1:35" ht="43.15" customHeight="1">
      <c r="A81" s="218" t="s">
        <v>415</v>
      </c>
      <c r="B81" s="200" t="s">
        <v>404</v>
      </c>
      <c r="C81" s="197"/>
      <c r="D81" s="197">
        <v>0</v>
      </c>
      <c r="E81" s="197">
        <f t="shared" ref="E81" si="164">C81+D81</f>
        <v>0</v>
      </c>
      <c r="F81" s="197">
        <v>0</v>
      </c>
      <c r="G81" s="197">
        <f t="shared" si="146"/>
        <v>0</v>
      </c>
      <c r="H81" s="197">
        <v>0</v>
      </c>
      <c r="I81" s="197">
        <f t="shared" si="147"/>
        <v>0</v>
      </c>
      <c r="J81" s="197">
        <v>0</v>
      </c>
      <c r="K81" s="197">
        <f t="shared" si="148"/>
        <v>0</v>
      </c>
      <c r="L81" s="197">
        <v>0</v>
      </c>
      <c r="M81" s="197">
        <f t="shared" si="149"/>
        <v>0</v>
      </c>
      <c r="N81" s="197"/>
      <c r="O81" s="197">
        <f t="shared" si="150"/>
        <v>0</v>
      </c>
      <c r="P81" s="197"/>
      <c r="Q81" s="197">
        <v>12334525.93</v>
      </c>
      <c r="R81" s="197">
        <f t="shared" ref="R81" si="165">P81+Q81</f>
        <v>12334525.93</v>
      </c>
      <c r="S81" s="197"/>
      <c r="T81" s="197">
        <f t="shared" si="138"/>
        <v>12334525.93</v>
      </c>
      <c r="U81" s="197"/>
      <c r="V81" s="197">
        <f t="shared" si="160"/>
        <v>12334525.93</v>
      </c>
      <c r="W81" s="197"/>
      <c r="X81" s="197">
        <f t="shared" si="161"/>
        <v>12334525.93</v>
      </c>
      <c r="Y81" s="197"/>
      <c r="Z81" s="197">
        <v>0</v>
      </c>
      <c r="AA81" s="197">
        <f t="shared" ref="AA81" si="166">Y81+Z81</f>
        <v>0</v>
      </c>
      <c r="AB81" s="197">
        <v>0</v>
      </c>
      <c r="AC81" s="197">
        <f t="shared" si="153"/>
        <v>0</v>
      </c>
      <c r="AD81" s="197">
        <v>0</v>
      </c>
      <c r="AE81" s="197">
        <f t="shared" si="162"/>
        <v>0</v>
      </c>
      <c r="AF81" s="197">
        <v>0</v>
      </c>
      <c r="AG81" s="197">
        <f t="shared" si="163"/>
        <v>0</v>
      </c>
    </row>
    <row r="82" spans="1:35" ht="55.15" customHeight="1">
      <c r="A82" s="218" t="s">
        <v>416</v>
      </c>
      <c r="B82" s="200" t="s">
        <v>404</v>
      </c>
      <c r="C82" s="197"/>
      <c r="D82" s="197">
        <v>6186702.9900000002</v>
      </c>
      <c r="E82" s="197">
        <f t="shared" ref="E82" si="167">C82+D82</f>
        <v>6186702.9900000002</v>
      </c>
      <c r="F82" s="197"/>
      <c r="G82" s="197">
        <f t="shared" si="146"/>
        <v>6186702.9900000002</v>
      </c>
      <c r="H82" s="197"/>
      <c r="I82" s="197">
        <f t="shared" si="147"/>
        <v>6186702.9900000002</v>
      </c>
      <c r="J82" s="197"/>
      <c r="K82" s="197">
        <f t="shared" si="148"/>
        <v>6186702.9900000002</v>
      </c>
      <c r="L82" s="197"/>
      <c r="M82" s="197">
        <f t="shared" si="149"/>
        <v>6186702.9900000002</v>
      </c>
      <c r="N82" s="197"/>
      <c r="O82" s="197">
        <f t="shared" si="150"/>
        <v>6186702.9900000002</v>
      </c>
      <c r="P82" s="197"/>
      <c r="Q82" s="197">
        <v>11415200</v>
      </c>
      <c r="R82" s="197">
        <f t="shared" ref="R82" si="168">P82+Q82</f>
        <v>11415200</v>
      </c>
      <c r="S82" s="197"/>
      <c r="T82" s="197">
        <f t="shared" si="138"/>
        <v>11415200</v>
      </c>
      <c r="U82" s="197"/>
      <c r="V82" s="197">
        <f t="shared" si="160"/>
        <v>11415200</v>
      </c>
      <c r="W82" s="197"/>
      <c r="X82" s="197">
        <f t="shared" si="161"/>
        <v>11415200</v>
      </c>
      <c r="Y82" s="197"/>
      <c r="Z82" s="197">
        <v>0</v>
      </c>
      <c r="AA82" s="197">
        <f t="shared" ref="AA82" si="169">Y82+Z82</f>
        <v>0</v>
      </c>
      <c r="AB82" s="197">
        <v>0</v>
      </c>
      <c r="AC82" s="197">
        <f t="shared" si="153"/>
        <v>0</v>
      </c>
      <c r="AD82" s="197">
        <v>0</v>
      </c>
      <c r="AE82" s="197">
        <f t="shared" si="162"/>
        <v>0</v>
      </c>
      <c r="AF82" s="197">
        <v>0</v>
      </c>
      <c r="AG82" s="197">
        <f t="shared" si="163"/>
        <v>0</v>
      </c>
    </row>
    <row r="83" spans="1:35" s="184" customFormat="1" ht="55.15" customHeight="1">
      <c r="A83" s="218" t="s">
        <v>403</v>
      </c>
      <c r="B83" s="200" t="s">
        <v>404</v>
      </c>
      <c r="C83" s="197"/>
      <c r="D83" s="197">
        <v>3499139.47</v>
      </c>
      <c r="E83" s="197">
        <f t="shared" si="131"/>
        <v>3499139.47</v>
      </c>
      <c r="F83" s="197"/>
      <c r="G83" s="197">
        <f t="shared" si="146"/>
        <v>3499139.47</v>
      </c>
      <c r="H83" s="197"/>
      <c r="I83" s="197">
        <f t="shared" si="147"/>
        <v>3499139.47</v>
      </c>
      <c r="J83" s="197"/>
      <c r="K83" s="197">
        <f t="shared" si="148"/>
        <v>3499139.47</v>
      </c>
      <c r="L83" s="197"/>
      <c r="M83" s="197">
        <f t="shared" si="149"/>
        <v>3499139.47</v>
      </c>
      <c r="N83" s="197">
        <v>444887.03999999998</v>
      </c>
      <c r="O83" s="197">
        <f t="shared" si="150"/>
        <v>3944026.5100000002</v>
      </c>
      <c r="P83" s="197"/>
      <c r="Q83" s="197"/>
      <c r="R83" s="197">
        <f t="shared" si="137"/>
        <v>0</v>
      </c>
      <c r="S83" s="197"/>
      <c r="T83" s="197">
        <f t="shared" si="138"/>
        <v>0</v>
      </c>
      <c r="U83" s="197"/>
      <c r="V83" s="197">
        <f t="shared" si="160"/>
        <v>0</v>
      </c>
      <c r="W83" s="197"/>
      <c r="X83" s="197">
        <f t="shared" si="161"/>
        <v>0</v>
      </c>
      <c r="Y83" s="197"/>
      <c r="Z83" s="197"/>
      <c r="AA83" s="197">
        <f t="shared" si="141"/>
        <v>0</v>
      </c>
      <c r="AB83" s="197"/>
      <c r="AC83" s="197">
        <f t="shared" si="153"/>
        <v>0</v>
      </c>
      <c r="AD83" s="197"/>
      <c r="AE83" s="197">
        <f t="shared" si="162"/>
        <v>0</v>
      </c>
      <c r="AF83" s="197"/>
      <c r="AG83" s="197">
        <f t="shared" si="163"/>
        <v>0</v>
      </c>
    </row>
    <row r="84" spans="1:35" s="184" customFormat="1" ht="38.25">
      <c r="A84" s="219" t="s">
        <v>406</v>
      </c>
      <c r="B84" s="200" t="s">
        <v>405</v>
      </c>
      <c r="C84" s="197"/>
      <c r="D84" s="197">
        <v>2753667.5</v>
      </c>
      <c r="E84" s="197">
        <f t="shared" si="131"/>
        <v>2753667.5</v>
      </c>
      <c r="F84" s="197"/>
      <c r="G84" s="197">
        <f t="shared" si="146"/>
        <v>2753667.5</v>
      </c>
      <c r="H84" s="197"/>
      <c r="I84" s="197">
        <f t="shared" si="147"/>
        <v>2753667.5</v>
      </c>
      <c r="J84" s="197"/>
      <c r="K84" s="197">
        <f t="shared" si="148"/>
        <v>2753667.5</v>
      </c>
      <c r="L84" s="197"/>
      <c r="M84" s="197">
        <f t="shared" si="149"/>
        <v>2753667.5</v>
      </c>
      <c r="N84" s="197"/>
      <c r="O84" s="197">
        <f t="shared" si="150"/>
        <v>2753667.5</v>
      </c>
      <c r="P84" s="197"/>
      <c r="Q84" s="197"/>
      <c r="R84" s="197">
        <f t="shared" si="137"/>
        <v>0</v>
      </c>
      <c r="S84" s="197"/>
      <c r="T84" s="197">
        <f t="shared" si="138"/>
        <v>0</v>
      </c>
      <c r="U84" s="197"/>
      <c r="V84" s="197">
        <f t="shared" si="160"/>
        <v>0</v>
      </c>
      <c r="W84" s="197"/>
      <c r="X84" s="197">
        <f t="shared" si="161"/>
        <v>0</v>
      </c>
      <c r="Y84" s="197"/>
      <c r="Z84" s="197"/>
      <c r="AA84" s="197">
        <f t="shared" si="141"/>
        <v>0</v>
      </c>
      <c r="AB84" s="197"/>
      <c r="AC84" s="197">
        <f t="shared" si="153"/>
        <v>0</v>
      </c>
      <c r="AD84" s="197"/>
      <c r="AE84" s="197">
        <f t="shared" si="162"/>
        <v>0</v>
      </c>
      <c r="AF84" s="197"/>
      <c r="AG84" s="197">
        <f t="shared" si="163"/>
        <v>0</v>
      </c>
    </row>
    <row r="85" spans="1:35" s="184" customFormat="1" ht="51">
      <c r="A85" s="220" t="s">
        <v>407</v>
      </c>
      <c r="B85" s="200" t="s">
        <v>408</v>
      </c>
      <c r="C85" s="197"/>
      <c r="D85" s="197">
        <v>20299630</v>
      </c>
      <c r="E85" s="197">
        <f t="shared" si="131"/>
        <v>20299630</v>
      </c>
      <c r="F85" s="197"/>
      <c r="G85" s="197">
        <f t="shared" si="146"/>
        <v>20299630</v>
      </c>
      <c r="H85" s="197"/>
      <c r="I85" s="197">
        <f t="shared" si="147"/>
        <v>20299630</v>
      </c>
      <c r="J85" s="197"/>
      <c r="K85" s="197">
        <f t="shared" si="148"/>
        <v>20299630</v>
      </c>
      <c r="L85" s="197"/>
      <c r="M85" s="197">
        <f t="shared" si="149"/>
        <v>20299630</v>
      </c>
      <c r="N85" s="197"/>
      <c r="O85" s="197">
        <f t="shared" si="150"/>
        <v>20299630</v>
      </c>
      <c r="P85" s="197"/>
      <c r="Q85" s="197"/>
      <c r="R85" s="197">
        <f t="shared" si="137"/>
        <v>0</v>
      </c>
      <c r="S85" s="197"/>
      <c r="T85" s="197">
        <f t="shared" si="138"/>
        <v>0</v>
      </c>
      <c r="U85" s="197"/>
      <c r="V85" s="197">
        <f t="shared" si="160"/>
        <v>0</v>
      </c>
      <c r="W85" s="197"/>
      <c r="X85" s="197">
        <f t="shared" si="161"/>
        <v>0</v>
      </c>
      <c r="Y85" s="197"/>
      <c r="Z85" s="197"/>
      <c r="AA85" s="197">
        <f t="shared" si="141"/>
        <v>0</v>
      </c>
      <c r="AB85" s="197"/>
      <c r="AC85" s="197">
        <f t="shared" si="153"/>
        <v>0</v>
      </c>
      <c r="AD85" s="197"/>
      <c r="AE85" s="197">
        <f t="shared" si="162"/>
        <v>0</v>
      </c>
      <c r="AF85" s="197"/>
      <c r="AG85" s="197">
        <f t="shared" si="163"/>
        <v>0</v>
      </c>
    </row>
    <row r="86" spans="1:35" s="184" customFormat="1" ht="51">
      <c r="A86" s="205" t="s">
        <v>362</v>
      </c>
      <c r="B86" s="200" t="s">
        <v>363</v>
      </c>
      <c r="C86" s="197">
        <v>534400</v>
      </c>
      <c r="D86" s="197"/>
      <c r="E86" s="197">
        <f t="shared" si="131"/>
        <v>534400</v>
      </c>
      <c r="F86" s="197"/>
      <c r="G86" s="197">
        <f t="shared" si="146"/>
        <v>534400</v>
      </c>
      <c r="H86" s="197"/>
      <c r="I86" s="197">
        <f t="shared" si="147"/>
        <v>534400</v>
      </c>
      <c r="J86" s="197"/>
      <c r="K86" s="197">
        <f t="shared" si="148"/>
        <v>534400</v>
      </c>
      <c r="L86" s="197"/>
      <c r="M86" s="197">
        <f t="shared" si="149"/>
        <v>534400</v>
      </c>
      <c r="N86" s="197"/>
      <c r="O86" s="197">
        <f t="shared" si="150"/>
        <v>534400</v>
      </c>
      <c r="P86" s="197">
        <v>0</v>
      </c>
      <c r="Q86" s="197"/>
      <c r="R86" s="197">
        <f t="shared" si="137"/>
        <v>0</v>
      </c>
      <c r="S86" s="197"/>
      <c r="T86" s="197">
        <f t="shared" si="138"/>
        <v>0</v>
      </c>
      <c r="U86" s="197"/>
      <c r="V86" s="197">
        <f t="shared" si="160"/>
        <v>0</v>
      </c>
      <c r="W86" s="197"/>
      <c r="X86" s="197">
        <f t="shared" si="161"/>
        <v>0</v>
      </c>
      <c r="Y86" s="197">
        <v>0</v>
      </c>
      <c r="Z86" s="197"/>
      <c r="AA86" s="197">
        <f t="shared" si="141"/>
        <v>0</v>
      </c>
      <c r="AB86" s="197"/>
      <c r="AC86" s="197">
        <f t="shared" si="153"/>
        <v>0</v>
      </c>
      <c r="AD86" s="197"/>
      <c r="AE86" s="197">
        <f t="shared" si="162"/>
        <v>0</v>
      </c>
      <c r="AF86" s="197"/>
      <c r="AG86" s="197">
        <f t="shared" si="163"/>
        <v>0</v>
      </c>
    </row>
    <row r="87" spans="1:35" s="184" customFormat="1" ht="73.150000000000006" customHeight="1">
      <c r="A87" s="208" t="s">
        <v>364</v>
      </c>
      <c r="B87" s="201" t="s">
        <v>363</v>
      </c>
      <c r="C87" s="197">
        <v>230700</v>
      </c>
      <c r="D87" s="197"/>
      <c r="E87" s="197">
        <f t="shared" si="131"/>
        <v>230700</v>
      </c>
      <c r="F87" s="197"/>
      <c r="G87" s="197">
        <f t="shared" si="146"/>
        <v>230700</v>
      </c>
      <c r="H87" s="197"/>
      <c r="I87" s="197">
        <f t="shared" si="147"/>
        <v>230700</v>
      </c>
      <c r="J87" s="197"/>
      <c r="K87" s="197">
        <f t="shared" si="148"/>
        <v>230700</v>
      </c>
      <c r="L87" s="197"/>
      <c r="M87" s="197">
        <f t="shared" si="149"/>
        <v>230700</v>
      </c>
      <c r="N87" s="197"/>
      <c r="O87" s="197">
        <f t="shared" si="150"/>
        <v>230700</v>
      </c>
      <c r="P87" s="197">
        <v>219700</v>
      </c>
      <c r="Q87" s="197"/>
      <c r="R87" s="197">
        <f t="shared" si="137"/>
        <v>219700</v>
      </c>
      <c r="S87" s="197"/>
      <c r="T87" s="197">
        <f t="shared" si="138"/>
        <v>219700</v>
      </c>
      <c r="U87" s="197"/>
      <c r="V87" s="197">
        <f t="shared" si="160"/>
        <v>219700</v>
      </c>
      <c r="W87" s="197"/>
      <c r="X87" s="197">
        <f t="shared" si="161"/>
        <v>219700</v>
      </c>
      <c r="Y87" s="197">
        <v>219700</v>
      </c>
      <c r="Z87" s="197"/>
      <c r="AA87" s="197">
        <f t="shared" si="141"/>
        <v>219700</v>
      </c>
      <c r="AB87" s="197"/>
      <c r="AC87" s="197">
        <f t="shared" si="153"/>
        <v>219700</v>
      </c>
      <c r="AD87" s="197"/>
      <c r="AE87" s="197">
        <f t="shared" si="162"/>
        <v>219700</v>
      </c>
      <c r="AF87" s="197"/>
      <c r="AG87" s="197">
        <f t="shared" si="163"/>
        <v>219700</v>
      </c>
    </row>
    <row r="88" spans="1:35" s="184" customFormat="1" ht="38.25">
      <c r="A88" s="205" t="s">
        <v>365</v>
      </c>
      <c r="B88" s="200" t="s">
        <v>363</v>
      </c>
      <c r="C88" s="197">
        <v>379500</v>
      </c>
      <c r="D88" s="197"/>
      <c r="E88" s="197">
        <f t="shared" si="131"/>
        <v>379500</v>
      </c>
      <c r="F88" s="197"/>
      <c r="G88" s="197">
        <f t="shared" si="146"/>
        <v>379500</v>
      </c>
      <c r="H88" s="197"/>
      <c r="I88" s="197">
        <f t="shared" si="147"/>
        <v>379500</v>
      </c>
      <c r="J88" s="197"/>
      <c r="K88" s="197">
        <f t="shared" si="148"/>
        <v>379500</v>
      </c>
      <c r="L88" s="197"/>
      <c r="M88" s="197">
        <f t="shared" si="149"/>
        <v>379500</v>
      </c>
      <c r="N88" s="197">
        <v>0</v>
      </c>
      <c r="O88" s="197">
        <f t="shared" si="150"/>
        <v>379500</v>
      </c>
      <c r="P88" s="197">
        <v>335800</v>
      </c>
      <c r="Q88" s="197"/>
      <c r="R88" s="197">
        <f t="shared" si="137"/>
        <v>335800</v>
      </c>
      <c r="S88" s="197"/>
      <c r="T88" s="197">
        <f t="shared" si="138"/>
        <v>335800</v>
      </c>
      <c r="U88" s="197"/>
      <c r="V88" s="197">
        <f t="shared" si="160"/>
        <v>335800</v>
      </c>
      <c r="W88" s="197"/>
      <c r="X88" s="197">
        <f t="shared" si="161"/>
        <v>335800</v>
      </c>
      <c r="Y88" s="197">
        <v>330400</v>
      </c>
      <c r="Z88" s="197"/>
      <c r="AA88" s="197">
        <f t="shared" si="141"/>
        <v>330400</v>
      </c>
      <c r="AB88" s="197"/>
      <c r="AC88" s="197">
        <f t="shared" si="153"/>
        <v>330400</v>
      </c>
      <c r="AD88" s="197"/>
      <c r="AE88" s="197">
        <f t="shared" si="162"/>
        <v>330400</v>
      </c>
      <c r="AF88" s="197"/>
      <c r="AG88" s="197">
        <f t="shared" si="163"/>
        <v>330400</v>
      </c>
    </row>
    <row r="89" spans="1:35" s="184" customFormat="1" ht="38.25">
      <c r="A89" s="205" t="s">
        <v>366</v>
      </c>
      <c r="B89" s="200" t="s">
        <v>363</v>
      </c>
      <c r="C89" s="197">
        <v>438269.62</v>
      </c>
      <c r="D89" s="197">
        <v>-438269.62</v>
      </c>
      <c r="E89" s="197">
        <f t="shared" si="131"/>
        <v>0</v>
      </c>
      <c r="F89" s="197"/>
      <c r="G89" s="197">
        <f t="shared" si="146"/>
        <v>0</v>
      </c>
      <c r="H89" s="197"/>
      <c r="I89" s="197">
        <f t="shared" si="147"/>
        <v>0</v>
      </c>
      <c r="J89" s="197"/>
      <c r="K89" s="197">
        <f t="shared" si="148"/>
        <v>0</v>
      </c>
      <c r="L89" s="197"/>
      <c r="M89" s="197">
        <f t="shared" si="149"/>
        <v>0</v>
      </c>
      <c r="N89" s="197"/>
      <c r="O89" s="197">
        <f t="shared" si="150"/>
        <v>0</v>
      </c>
      <c r="P89" s="197">
        <v>6108.29</v>
      </c>
      <c r="Q89" s="197">
        <v>-6108.29</v>
      </c>
      <c r="R89" s="197">
        <f t="shared" si="137"/>
        <v>0</v>
      </c>
      <c r="S89" s="197"/>
      <c r="T89" s="197">
        <f t="shared" si="138"/>
        <v>0</v>
      </c>
      <c r="U89" s="197"/>
      <c r="V89" s="197">
        <f t="shared" si="160"/>
        <v>0</v>
      </c>
      <c r="W89" s="197"/>
      <c r="X89" s="197">
        <f t="shared" si="161"/>
        <v>0</v>
      </c>
      <c r="Y89" s="197">
        <v>6108.29</v>
      </c>
      <c r="Z89" s="197">
        <v>-6108.29</v>
      </c>
      <c r="AA89" s="197">
        <f t="shared" si="141"/>
        <v>0</v>
      </c>
      <c r="AB89" s="197"/>
      <c r="AC89" s="197">
        <f t="shared" si="153"/>
        <v>0</v>
      </c>
      <c r="AD89" s="197"/>
      <c r="AE89" s="197">
        <f t="shared" si="162"/>
        <v>0</v>
      </c>
      <c r="AF89" s="197"/>
      <c r="AG89" s="197">
        <f t="shared" si="163"/>
        <v>0</v>
      </c>
    </row>
    <row r="90" spans="1:35" s="192" customFormat="1" ht="102">
      <c r="A90" s="205" t="s">
        <v>367</v>
      </c>
      <c r="B90" s="200" t="s">
        <v>363</v>
      </c>
      <c r="C90" s="197">
        <v>26366.89</v>
      </c>
      <c r="D90" s="197">
        <v>-26366.89</v>
      </c>
      <c r="E90" s="197">
        <f t="shared" si="131"/>
        <v>0</v>
      </c>
      <c r="F90" s="197"/>
      <c r="G90" s="197">
        <f t="shared" si="146"/>
        <v>0</v>
      </c>
      <c r="H90" s="197"/>
      <c r="I90" s="197">
        <f t="shared" si="147"/>
        <v>0</v>
      </c>
      <c r="J90" s="197"/>
      <c r="K90" s="197">
        <f t="shared" si="148"/>
        <v>0</v>
      </c>
      <c r="L90" s="197"/>
      <c r="M90" s="197">
        <f t="shared" si="149"/>
        <v>0</v>
      </c>
      <c r="N90" s="197"/>
      <c r="O90" s="197">
        <f t="shared" si="150"/>
        <v>0</v>
      </c>
      <c r="P90" s="197">
        <v>25955.57</v>
      </c>
      <c r="Q90" s="197">
        <v>-25955.57</v>
      </c>
      <c r="R90" s="197">
        <f t="shared" si="137"/>
        <v>0</v>
      </c>
      <c r="S90" s="197"/>
      <c r="T90" s="197">
        <f t="shared" si="138"/>
        <v>0</v>
      </c>
      <c r="U90" s="197"/>
      <c r="V90" s="197">
        <f t="shared" si="160"/>
        <v>0</v>
      </c>
      <c r="W90" s="197"/>
      <c r="X90" s="197">
        <f t="shared" si="161"/>
        <v>0</v>
      </c>
      <c r="Y90" s="197">
        <v>25723.03</v>
      </c>
      <c r="Z90" s="197">
        <v>-25723.03</v>
      </c>
      <c r="AA90" s="197">
        <f t="shared" si="141"/>
        <v>0</v>
      </c>
      <c r="AB90" s="197"/>
      <c r="AC90" s="197">
        <f t="shared" si="153"/>
        <v>0</v>
      </c>
      <c r="AD90" s="197"/>
      <c r="AE90" s="197">
        <f t="shared" si="162"/>
        <v>0</v>
      </c>
      <c r="AF90" s="197"/>
      <c r="AG90" s="197">
        <f t="shared" si="163"/>
        <v>0</v>
      </c>
    </row>
    <row r="91" spans="1:35" s="184" customFormat="1" ht="28.15" customHeight="1">
      <c r="A91" s="209" t="s">
        <v>368</v>
      </c>
      <c r="B91" s="201" t="s">
        <v>363</v>
      </c>
      <c r="C91" s="197">
        <v>286068637.80000001</v>
      </c>
      <c r="D91" s="197"/>
      <c r="E91" s="197">
        <f t="shared" si="131"/>
        <v>286068637.80000001</v>
      </c>
      <c r="F91" s="197"/>
      <c r="G91" s="197">
        <f t="shared" si="146"/>
        <v>286068637.80000001</v>
      </c>
      <c r="H91" s="197"/>
      <c r="I91" s="197">
        <f t="shared" si="147"/>
        <v>286068637.80000001</v>
      </c>
      <c r="J91" s="197"/>
      <c r="K91" s="197">
        <f t="shared" si="148"/>
        <v>286068637.80000001</v>
      </c>
      <c r="L91" s="197"/>
      <c r="M91" s="197">
        <f t="shared" si="149"/>
        <v>286068637.80000001</v>
      </c>
      <c r="N91" s="197"/>
      <c r="O91" s="197">
        <f t="shared" si="150"/>
        <v>286068637.80000001</v>
      </c>
      <c r="P91" s="197">
        <f>296068637.8+8479549.29</f>
        <v>304548187.09000003</v>
      </c>
      <c r="Q91" s="197"/>
      <c r="R91" s="197">
        <f t="shared" si="137"/>
        <v>304548187.09000003</v>
      </c>
      <c r="S91" s="197"/>
      <c r="T91" s="197">
        <f t="shared" si="138"/>
        <v>304548187.09000003</v>
      </c>
      <c r="U91" s="197"/>
      <c r="V91" s="197">
        <f t="shared" si="160"/>
        <v>304548187.09000003</v>
      </c>
      <c r="W91" s="197"/>
      <c r="X91" s="197">
        <f t="shared" si="161"/>
        <v>304548187.09000003</v>
      </c>
      <c r="Y91" s="197">
        <f>296068637.8+11498609.75</f>
        <v>307567247.55000001</v>
      </c>
      <c r="Z91" s="197"/>
      <c r="AA91" s="197">
        <f t="shared" si="141"/>
        <v>307567247.55000001</v>
      </c>
      <c r="AB91" s="197"/>
      <c r="AC91" s="197">
        <f t="shared" si="153"/>
        <v>307567247.55000001</v>
      </c>
      <c r="AD91" s="197"/>
      <c r="AE91" s="197">
        <f t="shared" si="162"/>
        <v>307567247.55000001</v>
      </c>
      <c r="AF91" s="197"/>
      <c r="AG91" s="197">
        <f t="shared" si="163"/>
        <v>307567247.55000001</v>
      </c>
    </row>
    <row r="92" spans="1:35" s="184" customFormat="1" ht="39.6" customHeight="1">
      <c r="A92" s="209" t="s">
        <v>430</v>
      </c>
      <c r="B92" s="201" t="s">
        <v>363</v>
      </c>
      <c r="C92" s="197"/>
      <c r="D92" s="197"/>
      <c r="E92" s="197"/>
      <c r="F92" s="197">
        <v>4394810</v>
      </c>
      <c r="G92" s="197">
        <f t="shared" si="146"/>
        <v>4394810</v>
      </c>
      <c r="H92" s="197"/>
      <c r="I92" s="197">
        <f t="shared" si="147"/>
        <v>4394810</v>
      </c>
      <c r="J92" s="197">
        <v>-2000000</v>
      </c>
      <c r="K92" s="197">
        <f t="shared" si="148"/>
        <v>2394810</v>
      </c>
      <c r="L92" s="197"/>
      <c r="M92" s="197">
        <f t="shared" si="149"/>
        <v>2394810</v>
      </c>
      <c r="N92" s="197"/>
      <c r="O92" s="197">
        <f t="shared" si="150"/>
        <v>2394810</v>
      </c>
      <c r="P92" s="197"/>
      <c r="Q92" s="197"/>
      <c r="R92" s="197"/>
      <c r="S92" s="197"/>
      <c r="T92" s="197"/>
      <c r="U92" s="197"/>
      <c r="V92" s="197"/>
      <c r="W92" s="197"/>
      <c r="X92" s="197"/>
      <c r="Y92" s="197"/>
      <c r="Z92" s="197"/>
      <c r="AA92" s="197"/>
      <c r="AB92" s="197"/>
      <c r="AC92" s="197"/>
      <c r="AD92" s="197"/>
      <c r="AE92" s="197"/>
      <c r="AF92" s="197"/>
      <c r="AG92" s="197"/>
    </row>
    <row r="93" spans="1:35" s="184" customFormat="1" ht="42" customHeight="1">
      <c r="A93" s="209" t="s">
        <v>431</v>
      </c>
      <c r="B93" s="201" t="s">
        <v>363</v>
      </c>
      <c r="C93" s="197"/>
      <c r="D93" s="197"/>
      <c r="E93" s="197"/>
      <c r="F93" s="197">
        <v>61830</v>
      </c>
      <c r="G93" s="197">
        <f t="shared" si="146"/>
        <v>61830</v>
      </c>
      <c r="H93" s="197"/>
      <c r="I93" s="197">
        <f t="shared" si="147"/>
        <v>61830</v>
      </c>
      <c r="J93" s="197"/>
      <c r="K93" s="197">
        <f t="shared" si="148"/>
        <v>61830</v>
      </c>
      <c r="L93" s="197"/>
      <c r="M93" s="197">
        <f t="shared" si="149"/>
        <v>61830</v>
      </c>
      <c r="N93" s="197"/>
      <c r="O93" s="197">
        <f t="shared" si="150"/>
        <v>61830</v>
      </c>
      <c r="P93" s="197"/>
      <c r="Q93" s="197"/>
      <c r="R93" s="197"/>
      <c r="S93" s="197"/>
      <c r="T93" s="197"/>
      <c r="U93" s="197"/>
      <c r="V93" s="197"/>
      <c r="W93" s="197"/>
      <c r="X93" s="197"/>
      <c r="Y93" s="197"/>
      <c r="Z93" s="197"/>
      <c r="AA93" s="197"/>
      <c r="AB93" s="197"/>
      <c r="AC93" s="197"/>
      <c r="AD93" s="197"/>
      <c r="AE93" s="197"/>
      <c r="AF93" s="197"/>
      <c r="AG93" s="197"/>
    </row>
    <row r="94" spans="1:35" s="184" customFormat="1" ht="60" customHeight="1">
      <c r="A94" s="209" t="s">
        <v>437</v>
      </c>
      <c r="B94" s="201" t="s">
        <v>363</v>
      </c>
      <c r="C94" s="197"/>
      <c r="D94" s="197"/>
      <c r="E94" s="197"/>
      <c r="F94" s="197"/>
      <c r="G94" s="197"/>
      <c r="H94" s="197">
        <v>2116152</v>
      </c>
      <c r="I94" s="197">
        <f t="shared" si="147"/>
        <v>2116152</v>
      </c>
      <c r="J94" s="197">
        <v>-122243</v>
      </c>
      <c r="K94" s="197">
        <f t="shared" si="148"/>
        <v>1993909</v>
      </c>
      <c r="L94" s="197"/>
      <c r="M94" s="197">
        <f t="shared" si="149"/>
        <v>1993909</v>
      </c>
      <c r="N94" s="197">
        <v>0</v>
      </c>
      <c r="O94" s="197">
        <f t="shared" si="150"/>
        <v>1993909</v>
      </c>
      <c r="P94" s="197"/>
      <c r="Q94" s="197"/>
      <c r="R94" s="197"/>
      <c r="S94" s="197"/>
      <c r="T94" s="197"/>
      <c r="U94" s="197"/>
      <c r="V94" s="197"/>
      <c r="W94" s="197"/>
      <c r="X94" s="197"/>
      <c r="Y94" s="197"/>
      <c r="Z94" s="197"/>
      <c r="AA94" s="197"/>
      <c r="AB94" s="197"/>
      <c r="AC94" s="197"/>
      <c r="AD94" s="197"/>
      <c r="AE94" s="197"/>
      <c r="AF94" s="197"/>
      <c r="AG94" s="197"/>
      <c r="AI94" s="183"/>
    </row>
    <row r="95" spans="1:35" s="184" customFormat="1" ht="48" customHeight="1">
      <c r="A95" s="209" t="s">
        <v>440</v>
      </c>
      <c r="B95" s="201" t="s">
        <v>363</v>
      </c>
      <c r="C95" s="197"/>
      <c r="D95" s="197"/>
      <c r="E95" s="197"/>
      <c r="F95" s="197"/>
      <c r="G95" s="197"/>
      <c r="H95" s="197">
        <v>733100</v>
      </c>
      <c r="I95" s="197">
        <f t="shared" si="147"/>
        <v>733100</v>
      </c>
      <c r="J95" s="197"/>
      <c r="K95" s="197">
        <f t="shared" si="148"/>
        <v>733100</v>
      </c>
      <c r="L95" s="197"/>
      <c r="M95" s="197">
        <f t="shared" si="149"/>
        <v>733100</v>
      </c>
      <c r="N95" s="197">
        <v>0</v>
      </c>
      <c r="O95" s="197">
        <f t="shared" si="150"/>
        <v>733100</v>
      </c>
      <c r="P95" s="197"/>
      <c r="Q95" s="197"/>
      <c r="R95" s="197"/>
      <c r="S95" s="197"/>
      <c r="T95" s="197"/>
      <c r="U95" s="197"/>
      <c r="V95" s="197"/>
      <c r="W95" s="197"/>
      <c r="X95" s="197"/>
      <c r="Y95" s="197"/>
      <c r="Z95" s="197"/>
      <c r="AA95" s="197"/>
      <c r="AB95" s="197"/>
      <c r="AC95" s="197"/>
      <c r="AD95" s="197"/>
      <c r="AE95" s="197"/>
      <c r="AF95" s="197"/>
      <c r="AG95" s="197"/>
      <c r="AI95" s="183"/>
    </row>
    <row r="96" spans="1:35" s="184" customFormat="1" ht="60" customHeight="1">
      <c r="A96" s="209" t="s">
        <v>438</v>
      </c>
      <c r="B96" s="201" t="s">
        <v>363</v>
      </c>
      <c r="C96" s="197"/>
      <c r="D96" s="197"/>
      <c r="E96" s="197"/>
      <c r="F96" s="197"/>
      <c r="G96" s="197"/>
      <c r="H96" s="197">
        <v>1000000</v>
      </c>
      <c r="I96" s="197">
        <f t="shared" si="147"/>
        <v>1000000</v>
      </c>
      <c r="J96" s="197"/>
      <c r="K96" s="197">
        <f t="shared" si="148"/>
        <v>1000000</v>
      </c>
      <c r="L96" s="197"/>
      <c r="M96" s="197">
        <f t="shared" si="149"/>
        <v>1000000</v>
      </c>
      <c r="N96" s="197"/>
      <c r="O96" s="197">
        <f t="shared" si="150"/>
        <v>1000000</v>
      </c>
      <c r="P96" s="197"/>
      <c r="Q96" s="197"/>
      <c r="R96" s="197"/>
      <c r="S96" s="197"/>
      <c r="T96" s="197"/>
      <c r="U96" s="197"/>
      <c r="V96" s="197"/>
      <c r="W96" s="197"/>
      <c r="X96" s="197"/>
      <c r="Y96" s="197"/>
      <c r="Z96" s="197"/>
      <c r="AA96" s="197"/>
      <c r="AB96" s="197"/>
      <c r="AC96" s="197"/>
      <c r="AD96" s="197"/>
      <c r="AE96" s="197"/>
      <c r="AF96" s="197"/>
      <c r="AG96" s="197"/>
      <c r="AI96" s="183"/>
    </row>
    <row r="97" spans="1:35" s="184" customFormat="1" ht="43.15" customHeight="1">
      <c r="A97" s="209" t="s">
        <v>439</v>
      </c>
      <c r="B97" s="201" t="s">
        <v>363</v>
      </c>
      <c r="C97" s="197"/>
      <c r="D97" s="197"/>
      <c r="E97" s="197"/>
      <c r="F97" s="197"/>
      <c r="G97" s="197"/>
      <c r="H97" s="197">
        <v>2000000</v>
      </c>
      <c r="I97" s="197">
        <f t="shared" si="147"/>
        <v>2000000</v>
      </c>
      <c r="J97" s="197"/>
      <c r="K97" s="197">
        <f t="shared" si="148"/>
        <v>2000000</v>
      </c>
      <c r="L97" s="197"/>
      <c r="M97" s="197">
        <f t="shared" si="149"/>
        <v>2000000</v>
      </c>
      <c r="N97" s="197"/>
      <c r="O97" s="197">
        <f t="shared" si="150"/>
        <v>2000000</v>
      </c>
      <c r="P97" s="197"/>
      <c r="Q97" s="197"/>
      <c r="R97" s="197"/>
      <c r="S97" s="197"/>
      <c r="T97" s="197"/>
      <c r="U97" s="197"/>
      <c r="V97" s="197"/>
      <c r="W97" s="197"/>
      <c r="X97" s="197"/>
      <c r="Y97" s="197"/>
      <c r="Z97" s="197"/>
      <c r="AA97" s="197"/>
      <c r="AB97" s="197"/>
      <c r="AC97" s="197"/>
      <c r="AD97" s="197"/>
      <c r="AE97" s="197"/>
      <c r="AF97" s="197"/>
      <c r="AG97" s="197"/>
      <c r="AI97" s="183"/>
    </row>
    <row r="98" spans="1:35" s="184" customFormat="1" ht="46.9" customHeight="1">
      <c r="A98" s="209" t="s">
        <v>441</v>
      </c>
      <c r="B98" s="201" t="s">
        <v>363</v>
      </c>
      <c r="C98" s="197"/>
      <c r="D98" s="197"/>
      <c r="E98" s="197"/>
      <c r="F98" s="197"/>
      <c r="G98" s="197"/>
      <c r="H98" s="197">
        <v>14130586.16</v>
      </c>
      <c r="I98" s="197">
        <f t="shared" si="147"/>
        <v>14130586.16</v>
      </c>
      <c r="J98" s="197"/>
      <c r="K98" s="197">
        <f t="shared" si="148"/>
        <v>14130586.16</v>
      </c>
      <c r="L98" s="197"/>
      <c r="M98" s="197">
        <f t="shared" si="149"/>
        <v>14130586.16</v>
      </c>
      <c r="N98" s="197"/>
      <c r="O98" s="197">
        <f t="shared" si="150"/>
        <v>14130586.16</v>
      </c>
      <c r="P98" s="197"/>
      <c r="Q98" s="197"/>
      <c r="R98" s="197"/>
      <c r="S98" s="197"/>
      <c r="T98" s="197"/>
      <c r="U98" s="197"/>
      <c r="V98" s="197"/>
      <c r="W98" s="197"/>
      <c r="X98" s="197"/>
      <c r="Y98" s="197"/>
      <c r="Z98" s="197"/>
      <c r="AA98" s="197"/>
      <c r="AB98" s="197"/>
      <c r="AC98" s="197"/>
      <c r="AD98" s="197"/>
      <c r="AE98" s="197"/>
      <c r="AF98" s="197"/>
      <c r="AG98" s="197"/>
      <c r="AI98" s="183"/>
    </row>
    <row r="99" spans="1:35" s="184" customFormat="1" ht="60" customHeight="1">
      <c r="A99" s="209" t="s">
        <v>442</v>
      </c>
      <c r="B99" s="201" t="s">
        <v>363</v>
      </c>
      <c r="C99" s="197"/>
      <c r="D99" s="197"/>
      <c r="E99" s="197"/>
      <c r="F99" s="197"/>
      <c r="G99" s="197"/>
      <c r="H99" s="197">
        <v>602506.07999999996</v>
      </c>
      <c r="I99" s="197">
        <f t="shared" si="147"/>
        <v>602506.07999999996</v>
      </c>
      <c r="J99" s="197"/>
      <c r="K99" s="197">
        <f t="shared" si="148"/>
        <v>602506.07999999996</v>
      </c>
      <c r="L99" s="197"/>
      <c r="M99" s="197">
        <f t="shared" si="149"/>
        <v>602506.07999999996</v>
      </c>
      <c r="N99" s="197"/>
      <c r="O99" s="197">
        <f t="shared" si="150"/>
        <v>602506.07999999996</v>
      </c>
      <c r="P99" s="197"/>
      <c r="Q99" s="197"/>
      <c r="R99" s="197"/>
      <c r="S99" s="197"/>
      <c r="T99" s="197"/>
      <c r="U99" s="197"/>
      <c r="V99" s="197"/>
      <c r="W99" s="197"/>
      <c r="X99" s="197"/>
      <c r="Y99" s="197"/>
      <c r="Z99" s="197"/>
      <c r="AA99" s="197"/>
      <c r="AB99" s="197"/>
      <c r="AC99" s="197"/>
      <c r="AD99" s="197"/>
      <c r="AE99" s="197"/>
      <c r="AF99" s="197"/>
      <c r="AG99" s="197"/>
      <c r="AI99" s="183"/>
    </row>
    <row r="100" spans="1:35" s="184" customFormat="1" ht="55.9" customHeight="1">
      <c r="A100" s="209" t="s">
        <v>443</v>
      </c>
      <c r="B100" s="201" t="s">
        <v>363</v>
      </c>
      <c r="C100" s="197"/>
      <c r="D100" s="197"/>
      <c r="E100" s="197"/>
      <c r="F100" s="197"/>
      <c r="G100" s="197"/>
      <c r="H100" s="197">
        <v>901734</v>
      </c>
      <c r="I100" s="197">
        <f t="shared" si="147"/>
        <v>901734</v>
      </c>
      <c r="J100" s="197"/>
      <c r="K100" s="197">
        <f t="shared" si="148"/>
        <v>901734</v>
      </c>
      <c r="L100" s="197"/>
      <c r="M100" s="197">
        <f t="shared" si="149"/>
        <v>901734</v>
      </c>
      <c r="N100" s="197"/>
      <c r="O100" s="197">
        <f t="shared" si="150"/>
        <v>901734</v>
      </c>
      <c r="P100" s="197"/>
      <c r="Q100" s="197"/>
      <c r="R100" s="197"/>
      <c r="S100" s="197"/>
      <c r="T100" s="197"/>
      <c r="U100" s="197"/>
      <c r="V100" s="197"/>
      <c r="W100" s="197"/>
      <c r="X100" s="197"/>
      <c r="Y100" s="197"/>
      <c r="Z100" s="197"/>
      <c r="AA100" s="197"/>
      <c r="AB100" s="197"/>
      <c r="AC100" s="197"/>
      <c r="AD100" s="197"/>
      <c r="AE100" s="197"/>
      <c r="AF100" s="197"/>
      <c r="AG100" s="197"/>
      <c r="AI100" s="183"/>
    </row>
    <row r="101" spans="1:35" s="184" customFormat="1" ht="46.9" customHeight="1">
      <c r="A101" s="209" t="s">
        <v>445</v>
      </c>
      <c r="B101" s="201" t="s">
        <v>363</v>
      </c>
      <c r="C101" s="197"/>
      <c r="D101" s="197"/>
      <c r="E101" s="197"/>
      <c r="F101" s="197"/>
      <c r="G101" s="197"/>
      <c r="H101" s="197">
        <v>367840</v>
      </c>
      <c r="I101" s="197">
        <f t="shared" si="147"/>
        <v>367840</v>
      </c>
      <c r="J101" s="197"/>
      <c r="K101" s="197">
        <f t="shared" si="148"/>
        <v>367840</v>
      </c>
      <c r="L101" s="197"/>
      <c r="M101" s="197">
        <f t="shared" si="149"/>
        <v>367840</v>
      </c>
      <c r="N101" s="197"/>
      <c r="O101" s="197">
        <f t="shared" si="150"/>
        <v>367840</v>
      </c>
      <c r="P101" s="197"/>
      <c r="Q101" s="197"/>
      <c r="R101" s="197"/>
      <c r="S101" s="197"/>
      <c r="T101" s="197"/>
      <c r="U101" s="197"/>
      <c r="V101" s="197"/>
      <c r="W101" s="197"/>
      <c r="X101" s="197"/>
      <c r="Y101" s="197"/>
      <c r="Z101" s="197"/>
      <c r="AA101" s="197"/>
      <c r="AB101" s="197"/>
      <c r="AC101" s="197"/>
      <c r="AD101" s="197"/>
      <c r="AE101" s="197"/>
      <c r="AF101" s="197"/>
      <c r="AG101" s="197"/>
      <c r="AI101" s="183"/>
    </row>
    <row r="102" spans="1:35" s="184" customFormat="1" ht="46.9" customHeight="1">
      <c r="A102" s="221" t="s">
        <v>449</v>
      </c>
      <c r="B102" s="201" t="s">
        <v>363</v>
      </c>
      <c r="C102" s="197"/>
      <c r="D102" s="197"/>
      <c r="E102" s="197"/>
      <c r="F102" s="197"/>
      <c r="G102" s="197"/>
      <c r="H102" s="197"/>
      <c r="I102" s="197"/>
      <c r="J102" s="197">
        <v>561000</v>
      </c>
      <c r="K102" s="197">
        <f t="shared" si="148"/>
        <v>561000</v>
      </c>
      <c r="L102" s="197"/>
      <c r="M102" s="197">
        <f t="shared" si="149"/>
        <v>561000</v>
      </c>
      <c r="N102" s="197"/>
      <c r="O102" s="197">
        <f t="shared" si="150"/>
        <v>561000</v>
      </c>
      <c r="P102" s="197"/>
      <c r="Q102" s="197"/>
      <c r="R102" s="197"/>
      <c r="S102" s="197"/>
      <c r="T102" s="197"/>
      <c r="U102" s="197"/>
      <c r="V102" s="197"/>
      <c r="W102" s="197"/>
      <c r="X102" s="197"/>
      <c r="Y102" s="197"/>
      <c r="Z102" s="197"/>
      <c r="AA102" s="197"/>
      <c r="AB102" s="197"/>
      <c r="AC102" s="197"/>
      <c r="AD102" s="197"/>
      <c r="AE102" s="197"/>
      <c r="AF102" s="197"/>
      <c r="AG102" s="197"/>
      <c r="AI102" s="183"/>
    </row>
    <row r="103" spans="1:35" s="184" customFormat="1" ht="46.9" customHeight="1">
      <c r="A103" s="221" t="s">
        <v>451</v>
      </c>
      <c r="B103" s="201" t="s">
        <v>363</v>
      </c>
      <c r="C103" s="197"/>
      <c r="D103" s="197"/>
      <c r="E103" s="197"/>
      <c r="F103" s="197"/>
      <c r="G103" s="197"/>
      <c r="H103" s="197"/>
      <c r="I103" s="197"/>
      <c r="J103" s="197">
        <v>290000</v>
      </c>
      <c r="K103" s="197">
        <f t="shared" si="148"/>
        <v>290000</v>
      </c>
      <c r="L103" s="197"/>
      <c r="M103" s="197">
        <f t="shared" si="149"/>
        <v>290000</v>
      </c>
      <c r="N103" s="197"/>
      <c r="O103" s="197">
        <f t="shared" si="150"/>
        <v>290000</v>
      </c>
      <c r="P103" s="197"/>
      <c r="Q103" s="197"/>
      <c r="R103" s="197"/>
      <c r="S103" s="197"/>
      <c r="T103" s="197"/>
      <c r="U103" s="197"/>
      <c r="V103" s="197"/>
      <c r="W103" s="197"/>
      <c r="X103" s="197"/>
      <c r="Y103" s="197"/>
      <c r="Z103" s="197"/>
      <c r="AA103" s="197"/>
      <c r="AB103" s="197"/>
      <c r="AC103" s="197"/>
      <c r="AD103" s="197"/>
      <c r="AE103" s="197"/>
      <c r="AF103" s="197"/>
      <c r="AG103" s="197"/>
      <c r="AI103" s="183"/>
    </row>
    <row r="104" spans="1:35" s="184" customFormat="1" ht="33.6" customHeight="1">
      <c r="A104" s="221" t="s">
        <v>452</v>
      </c>
      <c r="B104" s="201" t="s">
        <v>363</v>
      </c>
      <c r="C104" s="197"/>
      <c r="D104" s="197"/>
      <c r="E104" s="197"/>
      <c r="F104" s="197"/>
      <c r="G104" s="197"/>
      <c r="H104" s="197"/>
      <c r="I104" s="197"/>
      <c r="J104" s="197">
        <v>150000</v>
      </c>
      <c r="K104" s="197">
        <f t="shared" si="148"/>
        <v>150000</v>
      </c>
      <c r="L104" s="197"/>
      <c r="M104" s="197">
        <f t="shared" si="149"/>
        <v>150000</v>
      </c>
      <c r="N104" s="197"/>
      <c r="O104" s="197">
        <f t="shared" si="150"/>
        <v>150000</v>
      </c>
      <c r="P104" s="197"/>
      <c r="Q104" s="197"/>
      <c r="R104" s="197"/>
      <c r="S104" s="197"/>
      <c r="T104" s="197"/>
      <c r="U104" s="197"/>
      <c r="V104" s="197"/>
      <c r="W104" s="197"/>
      <c r="X104" s="197"/>
      <c r="Y104" s="197"/>
      <c r="Z104" s="197"/>
      <c r="AA104" s="197"/>
      <c r="AB104" s="197"/>
      <c r="AC104" s="197"/>
      <c r="AD104" s="197"/>
      <c r="AE104" s="197"/>
      <c r="AF104" s="197"/>
      <c r="AG104" s="197"/>
      <c r="AI104" s="183"/>
    </row>
    <row r="105" spans="1:35" s="184" customFormat="1" ht="56.45" customHeight="1">
      <c r="A105" s="221" t="s">
        <v>455</v>
      </c>
      <c r="B105" s="201" t="s">
        <v>363</v>
      </c>
      <c r="C105" s="197"/>
      <c r="D105" s="197"/>
      <c r="E105" s="197"/>
      <c r="F105" s="197"/>
      <c r="G105" s="197"/>
      <c r="H105" s="197"/>
      <c r="I105" s="197"/>
      <c r="J105" s="197">
        <v>256033</v>
      </c>
      <c r="K105" s="197">
        <f t="shared" si="148"/>
        <v>256033</v>
      </c>
      <c r="L105" s="197"/>
      <c r="M105" s="197">
        <f t="shared" si="149"/>
        <v>256033</v>
      </c>
      <c r="N105" s="197"/>
      <c r="O105" s="197">
        <f t="shared" si="150"/>
        <v>256033</v>
      </c>
      <c r="P105" s="197"/>
      <c r="Q105" s="197"/>
      <c r="R105" s="197"/>
      <c r="S105" s="197"/>
      <c r="T105" s="197"/>
      <c r="U105" s="197"/>
      <c r="V105" s="197"/>
      <c r="W105" s="197"/>
      <c r="X105" s="197"/>
      <c r="Y105" s="197"/>
      <c r="Z105" s="197"/>
      <c r="AA105" s="197"/>
      <c r="AB105" s="197"/>
      <c r="AC105" s="197"/>
      <c r="AD105" s="197"/>
      <c r="AE105" s="197"/>
      <c r="AF105" s="197"/>
      <c r="AG105" s="197"/>
      <c r="AI105" s="183"/>
    </row>
    <row r="106" spans="1:35" s="184" customFormat="1" ht="25.5">
      <c r="A106" s="204" t="s">
        <v>76</v>
      </c>
      <c r="B106" s="199" t="s">
        <v>112</v>
      </c>
      <c r="C106" s="196">
        <f t="shared" ref="C106:P106" si="170">SUM(C107:C121)</f>
        <v>697295033.34000003</v>
      </c>
      <c r="D106" s="196">
        <f t="shared" si="170"/>
        <v>36988328.399999999</v>
      </c>
      <c r="E106" s="196">
        <f t="shared" si="170"/>
        <v>734283361.74000001</v>
      </c>
      <c r="F106" s="196">
        <f t="shared" si="170"/>
        <v>0</v>
      </c>
      <c r="G106" s="196">
        <f t="shared" si="170"/>
        <v>734283361.74000001</v>
      </c>
      <c r="H106" s="196">
        <f t="shared" ref="H106:I106" si="171">SUM(H107:H121)</f>
        <v>4581200</v>
      </c>
      <c r="I106" s="196">
        <f t="shared" si="171"/>
        <v>738864561.74000001</v>
      </c>
      <c r="J106" s="196">
        <f t="shared" ref="J106:K106" si="172">SUM(J107:J121)</f>
        <v>1062200</v>
      </c>
      <c r="K106" s="196">
        <f t="shared" si="172"/>
        <v>739926761.74000001</v>
      </c>
      <c r="L106" s="196">
        <f t="shared" ref="L106:N106" si="173">SUM(L107:L121)</f>
        <v>0</v>
      </c>
      <c r="M106" s="196">
        <f t="shared" si="173"/>
        <v>739926761.74000001</v>
      </c>
      <c r="N106" s="196">
        <f t="shared" si="173"/>
        <v>2985224</v>
      </c>
      <c r="O106" s="196">
        <f t="shared" ref="O106" si="174">SUM(O107:O121)</f>
        <v>742911985.74000001</v>
      </c>
      <c r="P106" s="196">
        <f t="shared" si="170"/>
        <v>712019938.13</v>
      </c>
      <c r="Q106" s="196">
        <f t="shared" ref="Q106:R106" si="175">SUM(Q107:Q121)</f>
        <v>30631050</v>
      </c>
      <c r="R106" s="196">
        <f t="shared" si="175"/>
        <v>742650988.13</v>
      </c>
      <c r="S106" s="196">
        <f t="shared" ref="S106:T106" si="176">SUM(S107:S121)</f>
        <v>0</v>
      </c>
      <c r="T106" s="196">
        <f t="shared" si="176"/>
        <v>742650988.13</v>
      </c>
      <c r="U106" s="196">
        <f t="shared" ref="U106:V106" si="177">SUM(U107:U121)</f>
        <v>-1835120</v>
      </c>
      <c r="V106" s="196">
        <f t="shared" si="177"/>
        <v>740815868.13</v>
      </c>
      <c r="W106" s="196">
        <f t="shared" ref="W106:X106" si="178">SUM(W107:W121)</f>
        <v>0</v>
      </c>
      <c r="X106" s="196">
        <f t="shared" si="178"/>
        <v>740815868.13</v>
      </c>
      <c r="Y106" s="196">
        <f>SUM(Y107:Y121)</f>
        <v>719574470.25</v>
      </c>
      <c r="Z106" s="196">
        <f t="shared" ref="Z106:AA106" si="179">SUM(Z107:Z121)</f>
        <v>32100110</v>
      </c>
      <c r="AA106" s="196">
        <f t="shared" si="179"/>
        <v>751674580.25</v>
      </c>
      <c r="AB106" s="196">
        <f t="shared" ref="AB106:AC106" si="180">SUM(AB107:AB121)</f>
        <v>0</v>
      </c>
      <c r="AC106" s="196">
        <f t="shared" si="180"/>
        <v>751674580.25</v>
      </c>
      <c r="AD106" s="196">
        <f t="shared" ref="AD106:AE106" si="181">SUM(AD107:AD121)</f>
        <v>0</v>
      </c>
      <c r="AE106" s="196">
        <f t="shared" si="181"/>
        <v>751674580.25</v>
      </c>
      <c r="AF106" s="196">
        <f t="shared" ref="AF106:AG106" si="182">SUM(AF107:AF121)</f>
        <v>0</v>
      </c>
      <c r="AG106" s="196">
        <f t="shared" si="182"/>
        <v>751674580.25</v>
      </c>
    </row>
    <row r="107" spans="1:35" s="184" customFormat="1" ht="63.75">
      <c r="A107" s="205" t="s">
        <v>369</v>
      </c>
      <c r="B107" s="200" t="s">
        <v>370</v>
      </c>
      <c r="C107" s="197">
        <v>6140661.2000000002</v>
      </c>
      <c r="D107" s="197"/>
      <c r="E107" s="197">
        <f>C107+D107</f>
        <v>6140661.2000000002</v>
      </c>
      <c r="F107" s="197"/>
      <c r="G107" s="197">
        <f>E107+F107</f>
        <v>6140661.2000000002</v>
      </c>
      <c r="H107" s="197"/>
      <c r="I107" s="197">
        <f>G107+H107</f>
        <v>6140661.2000000002</v>
      </c>
      <c r="J107" s="197"/>
      <c r="K107" s="197">
        <f>I107+J107</f>
        <v>6140661.2000000002</v>
      </c>
      <c r="L107" s="197"/>
      <c r="M107" s="197">
        <f>K107+L107</f>
        <v>6140661.2000000002</v>
      </c>
      <c r="N107" s="197"/>
      <c r="O107" s="197">
        <f>M107+N107</f>
        <v>6140661.2000000002</v>
      </c>
      <c r="P107" s="197">
        <v>4918525.4400000004</v>
      </c>
      <c r="Q107" s="197"/>
      <c r="R107" s="197">
        <f>P107+Q107</f>
        <v>4918525.4400000004</v>
      </c>
      <c r="S107" s="197"/>
      <c r="T107" s="197">
        <f>R107+S107</f>
        <v>4918525.4400000004</v>
      </c>
      <c r="U107" s="197"/>
      <c r="V107" s="197">
        <f>T107+U107</f>
        <v>4918525.4400000004</v>
      </c>
      <c r="W107" s="197"/>
      <c r="X107" s="197">
        <f>V107+W107</f>
        <v>4918525.4400000004</v>
      </c>
      <c r="Y107" s="197">
        <v>4912528.96</v>
      </c>
      <c r="Z107" s="197"/>
      <c r="AA107" s="197">
        <f>Y107+Z107</f>
        <v>4912528.96</v>
      </c>
      <c r="AB107" s="197"/>
      <c r="AC107" s="197">
        <f>AA107+AB107</f>
        <v>4912528.96</v>
      </c>
      <c r="AD107" s="197"/>
      <c r="AE107" s="197">
        <f>AC107+AD107</f>
        <v>4912528.96</v>
      </c>
      <c r="AF107" s="197"/>
      <c r="AG107" s="197">
        <f>AE107+AF107</f>
        <v>4912528.96</v>
      </c>
    </row>
    <row r="108" spans="1:35" s="184" customFormat="1" ht="38.25">
      <c r="A108" s="205" t="s">
        <v>371</v>
      </c>
      <c r="B108" s="200" t="s">
        <v>370</v>
      </c>
      <c r="C108" s="197">
        <v>366140.1</v>
      </c>
      <c r="D108" s="197"/>
      <c r="E108" s="197">
        <f t="shared" ref="E108:E121" si="183">C108+D108</f>
        <v>366140.1</v>
      </c>
      <c r="F108" s="197"/>
      <c r="G108" s="197">
        <f t="shared" ref="G108:G121" si="184">E108+F108</f>
        <v>366140.1</v>
      </c>
      <c r="H108" s="197"/>
      <c r="I108" s="197">
        <f t="shared" ref="I108:I121" si="185">G108+H108</f>
        <v>366140.1</v>
      </c>
      <c r="J108" s="197"/>
      <c r="K108" s="197">
        <f t="shared" ref="K108:K121" si="186">I108+J108</f>
        <v>366140.1</v>
      </c>
      <c r="L108" s="197"/>
      <c r="M108" s="197">
        <f t="shared" ref="M108:M121" si="187">K108+L108</f>
        <v>366140.1</v>
      </c>
      <c r="N108" s="197"/>
      <c r="O108" s="197">
        <f t="shared" ref="O108:O121" si="188">M108+N108</f>
        <v>366140.1</v>
      </c>
      <c r="P108" s="197">
        <v>369351.5</v>
      </c>
      <c r="Q108" s="197"/>
      <c r="R108" s="197">
        <f>P108+Q108</f>
        <v>369351.5</v>
      </c>
      <c r="S108" s="197"/>
      <c r="T108" s="197">
        <f>R108+S108</f>
        <v>369351.5</v>
      </c>
      <c r="U108" s="197"/>
      <c r="V108" s="197">
        <f>T108+U108</f>
        <v>369351.5</v>
      </c>
      <c r="W108" s="197"/>
      <c r="X108" s="197">
        <f>V108+W108</f>
        <v>369351.5</v>
      </c>
      <c r="Y108" s="197">
        <v>382325.56</v>
      </c>
      <c r="Z108" s="197"/>
      <c r="AA108" s="197">
        <f>Y108+Z108</f>
        <v>382325.56</v>
      </c>
      <c r="AB108" s="197"/>
      <c r="AC108" s="197">
        <f>AA108+AB108</f>
        <v>382325.56</v>
      </c>
      <c r="AD108" s="197"/>
      <c r="AE108" s="197">
        <f>AC108+AD108</f>
        <v>382325.56</v>
      </c>
      <c r="AF108" s="197"/>
      <c r="AG108" s="197">
        <f>AE108+AF108</f>
        <v>382325.56</v>
      </c>
    </row>
    <row r="109" spans="1:35" s="184" customFormat="1" ht="63.75">
      <c r="A109" s="205" t="s">
        <v>372</v>
      </c>
      <c r="B109" s="200" t="s">
        <v>370</v>
      </c>
      <c r="C109" s="197">
        <v>14000</v>
      </c>
      <c r="D109" s="197"/>
      <c r="E109" s="197">
        <f t="shared" si="183"/>
        <v>14000</v>
      </c>
      <c r="F109" s="197"/>
      <c r="G109" s="197">
        <f t="shared" si="184"/>
        <v>14000</v>
      </c>
      <c r="H109" s="197"/>
      <c r="I109" s="197">
        <f t="shared" si="185"/>
        <v>14000</v>
      </c>
      <c r="J109" s="197"/>
      <c r="K109" s="197">
        <f t="shared" si="186"/>
        <v>14000</v>
      </c>
      <c r="L109" s="197"/>
      <c r="M109" s="197">
        <f t="shared" si="187"/>
        <v>14000</v>
      </c>
      <c r="N109" s="197"/>
      <c r="O109" s="197">
        <f t="shared" si="188"/>
        <v>14000</v>
      </c>
      <c r="P109" s="197">
        <v>14000</v>
      </c>
      <c r="Q109" s="197"/>
      <c r="R109" s="197">
        <f t="shared" ref="R109:R121" si="189">P109+Q109</f>
        <v>14000</v>
      </c>
      <c r="S109" s="197"/>
      <c r="T109" s="197">
        <f t="shared" ref="T109:T117" si="190">R109+S109</f>
        <v>14000</v>
      </c>
      <c r="U109" s="197"/>
      <c r="V109" s="197">
        <f t="shared" ref="V109:V117" si="191">T109+U109</f>
        <v>14000</v>
      </c>
      <c r="W109" s="197"/>
      <c r="X109" s="197">
        <f t="shared" ref="X109:X117" si="192">V109+W109</f>
        <v>14000</v>
      </c>
      <c r="Y109" s="197">
        <v>14000</v>
      </c>
      <c r="Z109" s="197"/>
      <c r="AA109" s="197">
        <f t="shared" ref="AA109:AA121" si="193">Y109+Z109</f>
        <v>14000</v>
      </c>
      <c r="AB109" s="197"/>
      <c r="AC109" s="197">
        <f t="shared" ref="AC109:AC117" si="194">AA109+AB109</f>
        <v>14000</v>
      </c>
      <c r="AD109" s="197"/>
      <c r="AE109" s="197">
        <f t="shared" ref="AE109:AE117" si="195">AC109+AD109</f>
        <v>14000</v>
      </c>
      <c r="AF109" s="197"/>
      <c r="AG109" s="197">
        <f t="shared" ref="AG109:AG117" si="196">AE109+AF109</f>
        <v>14000</v>
      </c>
    </row>
    <row r="110" spans="1:35" s="184" customFormat="1" ht="53.25" customHeight="1">
      <c r="A110" s="205" t="s">
        <v>373</v>
      </c>
      <c r="B110" s="200" t="s">
        <v>370</v>
      </c>
      <c r="C110" s="197">
        <v>35000</v>
      </c>
      <c r="D110" s="197"/>
      <c r="E110" s="197">
        <f t="shared" si="183"/>
        <v>35000</v>
      </c>
      <c r="F110" s="197"/>
      <c r="G110" s="197">
        <f t="shared" si="184"/>
        <v>35000</v>
      </c>
      <c r="H110" s="197"/>
      <c r="I110" s="197">
        <f t="shared" si="185"/>
        <v>35000</v>
      </c>
      <c r="J110" s="197"/>
      <c r="K110" s="197">
        <f t="shared" si="186"/>
        <v>35000</v>
      </c>
      <c r="L110" s="197"/>
      <c r="M110" s="197">
        <f t="shared" si="187"/>
        <v>35000</v>
      </c>
      <c r="N110" s="197"/>
      <c r="O110" s="197">
        <f t="shared" si="188"/>
        <v>35000</v>
      </c>
      <c r="P110" s="197">
        <v>35000</v>
      </c>
      <c r="Q110" s="197"/>
      <c r="R110" s="197">
        <f t="shared" si="189"/>
        <v>35000</v>
      </c>
      <c r="S110" s="197"/>
      <c r="T110" s="197">
        <f t="shared" si="190"/>
        <v>35000</v>
      </c>
      <c r="U110" s="197"/>
      <c r="V110" s="197">
        <f t="shared" si="191"/>
        <v>35000</v>
      </c>
      <c r="W110" s="197"/>
      <c r="X110" s="197">
        <f t="shared" si="192"/>
        <v>35000</v>
      </c>
      <c r="Y110" s="197">
        <v>35000</v>
      </c>
      <c r="Z110" s="197"/>
      <c r="AA110" s="197">
        <f t="shared" si="193"/>
        <v>35000</v>
      </c>
      <c r="AB110" s="197"/>
      <c r="AC110" s="197">
        <f t="shared" si="194"/>
        <v>35000</v>
      </c>
      <c r="AD110" s="197"/>
      <c r="AE110" s="197">
        <f t="shared" si="195"/>
        <v>35000</v>
      </c>
      <c r="AF110" s="197"/>
      <c r="AG110" s="197">
        <f t="shared" si="196"/>
        <v>35000</v>
      </c>
    </row>
    <row r="111" spans="1:35" s="184" customFormat="1" ht="38.25">
      <c r="A111" s="205" t="s">
        <v>374</v>
      </c>
      <c r="B111" s="200" t="s">
        <v>370</v>
      </c>
      <c r="C111" s="197">
        <v>4922960.71</v>
      </c>
      <c r="D111" s="197"/>
      <c r="E111" s="197">
        <f t="shared" si="183"/>
        <v>4922960.71</v>
      </c>
      <c r="F111" s="197"/>
      <c r="G111" s="197">
        <f t="shared" si="184"/>
        <v>4922960.71</v>
      </c>
      <c r="H111" s="197"/>
      <c r="I111" s="197">
        <f t="shared" si="185"/>
        <v>4922960.71</v>
      </c>
      <c r="J111" s="197"/>
      <c r="K111" s="197">
        <f t="shared" si="186"/>
        <v>4922960.71</v>
      </c>
      <c r="L111" s="197"/>
      <c r="M111" s="197">
        <f t="shared" si="187"/>
        <v>4922960.71</v>
      </c>
      <c r="N111" s="197"/>
      <c r="O111" s="197">
        <f t="shared" si="188"/>
        <v>4922960.71</v>
      </c>
      <c r="P111" s="197">
        <v>4922960.71</v>
      </c>
      <c r="Q111" s="197"/>
      <c r="R111" s="197">
        <f t="shared" si="189"/>
        <v>4922960.71</v>
      </c>
      <c r="S111" s="197"/>
      <c r="T111" s="197">
        <f t="shared" si="190"/>
        <v>4922960.71</v>
      </c>
      <c r="U111" s="197"/>
      <c r="V111" s="197">
        <f t="shared" si="191"/>
        <v>4922960.71</v>
      </c>
      <c r="W111" s="197"/>
      <c r="X111" s="197">
        <f t="shared" si="192"/>
        <v>4922960.71</v>
      </c>
      <c r="Y111" s="197">
        <v>4922960.7</v>
      </c>
      <c r="Z111" s="197"/>
      <c r="AA111" s="197">
        <f t="shared" si="193"/>
        <v>4922960.7</v>
      </c>
      <c r="AB111" s="197"/>
      <c r="AC111" s="197">
        <f t="shared" si="194"/>
        <v>4922960.7</v>
      </c>
      <c r="AD111" s="197"/>
      <c r="AE111" s="197">
        <f t="shared" si="195"/>
        <v>4922960.7</v>
      </c>
      <c r="AF111" s="197"/>
      <c r="AG111" s="197">
        <f t="shared" si="196"/>
        <v>4922960.7</v>
      </c>
    </row>
    <row r="112" spans="1:35" s="184" customFormat="1" ht="63.75">
      <c r="A112" s="205" t="s">
        <v>375</v>
      </c>
      <c r="B112" s="200" t="s">
        <v>370</v>
      </c>
      <c r="C112" s="197">
        <v>42738210</v>
      </c>
      <c r="D112" s="197"/>
      <c r="E112" s="197">
        <f t="shared" si="183"/>
        <v>42738210</v>
      </c>
      <c r="F112" s="197"/>
      <c r="G112" s="197">
        <f t="shared" si="184"/>
        <v>42738210</v>
      </c>
      <c r="H112" s="197"/>
      <c r="I112" s="197">
        <f t="shared" si="185"/>
        <v>42738210</v>
      </c>
      <c r="J112" s="197"/>
      <c r="K112" s="197">
        <f t="shared" si="186"/>
        <v>42738210</v>
      </c>
      <c r="L112" s="197"/>
      <c r="M112" s="197">
        <f t="shared" si="187"/>
        <v>42738210</v>
      </c>
      <c r="N112" s="197">
        <v>0</v>
      </c>
      <c r="O112" s="197">
        <f t="shared" si="188"/>
        <v>42738210</v>
      </c>
      <c r="P112" s="197">
        <v>55320000</v>
      </c>
      <c r="Q112" s="197"/>
      <c r="R112" s="197">
        <f t="shared" si="189"/>
        <v>55320000</v>
      </c>
      <c r="S112" s="197"/>
      <c r="T112" s="197">
        <f t="shared" si="190"/>
        <v>55320000</v>
      </c>
      <c r="U112" s="197"/>
      <c r="V112" s="197">
        <f t="shared" si="191"/>
        <v>55320000</v>
      </c>
      <c r="W112" s="197"/>
      <c r="X112" s="197">
        <f t="shared" si="192"/>
        <v>55320000</v>
      </c>
      <c r="Y112" s="197">
        <v>57532800</v>
      </c>
      <c r="Z112" s="197"/>
      <c r="AA112" s="197">
        <f t="shared" si="193"/>
        <v>57532800</v>
      </c>
      <c r="AB112" s="197"/>
      <c r="AC112" s="197">
        <f t="shared" si="194"/>
        <v>57532800</v>
      </c>
      <c r="AD112" s="197"/>
      <c r="AE112" s="197">
        <f t="shared" si="195"/>
        <v>57532800</v>
      </c>
      <c r="AF112" s="197"/>
      <c r="AG112" s="197">
        <f t="shared" si="196"/>
        <v>57532800</v>
      </c>
    </row>
    <row r="113" spans="1:33" s="184" customFormat="1" ht="76.5">
      <c r="A113" s="205" t="s">
        <v>376</v>
      </c>
      <c r="B113" s="200" t="s">
        <v>377</v>
      </c>
      <c r="C113" s="197">
        <v>6883340</v>
      </c>
      <c r="D113" s="197"/>
      <c r="E113" s="197">
        <f t="shared" si="183"/>
        <v>6883340</v>
      </c>
      <c r="F113" s="197"/>
      <c r="G113" s="197">
        <f t="shared" si="184"/>
        <v>6883340</v>
      </c>
      <c r="H113" s="197"/>
      <c r="I113" s="197">
        <f t="shared" si="185"/>
        <v>6883340</v>
      </c>
      <c r="J113" s="197"/>
      <c r="K113" s="197">
        <f t="shared" si="186"/>
        <v>6883340</v>
      </c>
      <c r="L113" s="197"/>
      <c r="M113" s="197">
        <f t="shared" si="187"/>
        <v>6883340</v>
      </c>
      <c r="N113" s="197">
        <v>2985224</v>
      </c>
      <c r="O113" s="197">
        <f t="shared" si="188"/>
        <v>9868564</v>
      </c>
      <c r="P113" s="197">
        <v>7967440</v>
      </c>
      <c r="Q113" s="197"/>
      <c r="R113" s="197">
        <f t="shared" si="189"/>
        <v>7967440</v>
      </c>
      <c r="S113" s="197"/>
      <c r="T113" s="197">
        <f t="shared" si="190"/>
        <v>7967440</v>
      </c>
      <c r="U113" s="197">
        <v>-1835120</v>
      </c>
      <c r="V113" s="197">
        <f t="shared" si="191"/>
        <v>6132320</v>
      </c>
      <c r="W113" s="197"/>
      <c r="X113" s="197">
        <f t="shared" si="192"/>
        <v>6132320</v>
      </c>
      <c r="Y113" s="197">
        <v>7967440</v>
      </c>
      <c r="Z113" s="197">
        <v>-161940</v>
      </c>
      <c r="AA113" s="197">
        <f t="shared" si="193"/>
        <v>7805500</v>
      </c>
      <c r="AB113" s="197"/>
      <c r="AC113" s="197">
        <f t="shared" si="194"/>
        <v>7805500</v>
      </c>
      <c r="AD113" s="197"/>
      <c r="AE113" s="197">
        <f t="shared" si="195"/>
        <v>7805500</v>
      </c>
      <c r="AF113" s="197"/>
      <c r="AG113" s="197">
        <f t="shared" si="196"/>
        <v>7805500</v>
      </c>
    </row>
    <row r="114" spans="1:33" s="184" customFormat="1" ht="72" customHeight="1">
      <c r="A114" s="205" t="s">
        <v>378</v>
      </c>
      <c r="B114" s="200" t="s">
        <v>379</v>
      </c>
      <c r="C114" s="197">
        <v>5594187.8600000003</v>
      </c>
      <c r="D114" s="197"/>
      <c r="E114" s="197">
        <f t="shared" si="183"/>
        <v>5594187.8600000003</v>
      </c>
      <c r="F114" s="197"/>
      <c r="G114" s="197">
        <f t="shared" si="184"/>
        <v>5594187.8600000003</v>
      </c>
      <c r="H114" s="197"/>
      <c r="I114" s="197">
        <f t="shared" si="185"/>
        <v>5594187.8600000003</v>
      </c>
      <c r="J114" s="197"/>
      <c r="K114" s="197">
        <f t="shared" si="186"/>
        <v>5594187.8600000003</v>
      </c>
      <c r="L114" s="197"/>
      <c r="M114" s="197">
        <f t="shared" si="187"/>
        <v>5594187.8600000003</v>
      </c>
      <c r="N114" s="197"/>
      <c r="O114" s="197">
        <f t="shared" si="188"/>
        <v>5594187.8600000003</v>
      </c>
      <c r="P114" s="197">
        <v>5923107.0099999998</v>
      </c>
      <c r="Q114" s="197"/>
      <c r="R114" s="197">
        <f t="shared" si="189"/>
        <v>5923107.0099999998</v>
      </c>
      <c r="S114" s="197"/>
      <c r="T114" s="197">
        <f t="shared" si="190"/>
        <v>5923107.0099999998</v>
      </c>
      <c r="U114" s="197"/>
      <c r="V114" s="197">
        <f t="shared" si="191"/>
        <v>5923107.0099999998</v>
      </c>
      <c r="W114" s="197"/>
      <c r="X114" s="197">
        <f t="shared" si="192"/>
        <v>5923107.0099999998</v>
      </c>
      <c r="Y114" s="197">
        <v>5923107.0099999998</v>
      </c>
      <c r="Z114" s="197"/>
      <c r="AA114" s="197">
        <f t="shared" si="193"/>
        <v>5923107.0099999998</v>
      </c>
      <c r="AB114" s="197"/>
      <c r="AC114" s="197">
        <f t="shared" si="194"/>
        <v>5923107.0099999998</v>
      </c>
      <c r="AD114" s="197"/>
      <c r="AE114" s="197">
        <f t="shared" si="195"/>
        <v>5923107.0099999998</v>
      </c>
      <c r="AF114" s="197"/>
      <c r="AG114" s="197">
        <f t="shared" si="196"/>
        <v>5923107.0099999998</v>
      </c>
    </row>
    <row r="115" spans="1:33" s="184" customFormat="1" ht="33" customHeight="1">
      <c r="A115" s="205" t="s">
        <v>380</v>
      </c>
      <c r="B115" s="200" t="s">
        <v>381</v>
      </c>
      <c r="C115" s="197">
        <v>3343489.6999999993</v>
      </c>
      <c r="D115" s="197"/>
      <c r="E115" s="197">
        <f t="shared" si="183"/>
        <v>3343489.6999999993</v>
      </c>
      <c r="F115" s="197"/>
      <c r="G115" s="197">
        <f t="shared" si="184"/>
        <v>3343489.6999999993</v>
      </c>
      <c r="H115" s="197"/>
      <c r="I115" s="197">
        <f t="shared" si="185"/>
        <v>3343489.6999999993</v>
      </c>
      <c r="J115" s="197"/>
      <c r="K115" s="197">
        <f t="shared" si="186"/>
        <v>3343489.6999999993</v>
      </c>
      <c r="L115" s="197"/>
      <c r="M115" s="197">
        <f t="shared" si="187"/>
        <v>3343489.6999999993</v>
      </c>
      <c r="N115" s="197"/>
      <c r="O115" s="197">
        <f t="shared" si="188"/>
        <v>3343489.6999999993</v>
      </c>
      <c r="P115" s="197">
        <v>3378621</v>
      </c>
      <c r="Q115" s="197"/>
      <c r="R115" s="197">
        <f t="shared" si="189"/>
        <v>3378621</v>
      </c>
      <c r="S115" s="197"/>
      <c r="T115" s="197">
        <f t="shared" si="190"/>
        <v>3378621</v>
      </c>
      <c r="U115" s="197"/>
      <c r="V115" s="197">
        <f t="shared" si="191"/>
        <v>3378621</v>
      </c>
      <c r="W115" s="197"/>
      <c r="X115" s="197">
        <f t="shared" si="192"/>
        <v>3378621</v>
      </c>
      <c r="Y115" s="197">
        <v>3514692</v>
      </c>
      <c r="Z115" s="197"/>
      <c r="AA115" s="197">
        <f t="shared" si="193"/>
        <v>3514692</v>
      </c>
      <c r="AB115" s="197"/>
      <c r="AC115" s="197">
        <f t="shared" si="194"/>
        <v>3514692</v>
      </c>
      <c r="AD115" s="197"/>
      <c r="AE115" s="197">
        <f t="shared" si="195"/>
        <v>3514692</v>
      </c>
      <c r="AF115" s="197"/>
      <c r="AG115" s="197">
        <f t="shared" si="196"/>
        <v>3514692</v>
      </c>
    </row>
    <row r="116" spans="1:33" s="184" customFormat="1" ht="51">
      <c r="A116" s="205" t="s">
        <v>382</v>
      </c>
      <c r="B116" s="200" t="s">
        <v>383</v>
      </c>
      <c r="C116" s="197">
        <v>9704.2199999999993</v>
      </c>
      <c r="D116" s="197"/>
      <c r="E116" s="197">
        <f t="shared" si="183"/>
        <v>9704.2199999999993</v>
      </c>
      <c r="F116" s="197"/>
      <c r="G116" s="197">
        <f t="shared" si="184"/>
        <v>9704.2199999999993</v>
      </c>
      <c r="H116" s="197"/>
      <c r="I116" s="197">
        <f t="shared" si="185"/>
        <v>9704.2199999999993</v>
      </c>
      <c r="J116" s="197"/>
      <c r="K116" s="197">
        <f t="shared" si="186"/>
        <v>9704.2199999999993</v>
      </c>
      <c r="L116" s="197"/>
      <c r="M116" s="197">
        <f t="shared" si="187"/>
        <v>9704.2199999999993</v>
      </c>
      <c r="N116" s="197"/>
      <c r="O116" s="197">
        <f t="shared" si="188"/>
        <v>9704.2199999999993</v>
      </c>
      <c r="P116" s="197">
        <v>108967.95</v>
      </c>
      <c r="Q116" s="197"/>
      <c r="R116" s="197">
        <f t="shared" si="189"/>
        <v>108967.95</v>
      </c>
      <c r="S116" s="197"/>
      <c r="T116" s="197">
        <f t="shared" si="190"/>
        <v>108967.95</v>
      </c>
      <c r="U116" s="197"/>
      <c r="V116" s="197">
        <f t="shared" si="191"/>
        <v>108967.95</v>
      </c>
      <c r="W116" s="197"/>
      <c r="X116" s="197">
        <f t="shared" si="192"/>
        <v>108967.95</v>
      </c>
      <c r="Y116" s="197">
        <v>4005.55</v>
      </c>
      <c r="Z116" s="197"/>
      <c r="AA116" s="197">
        <f t="shared" si="193"/>
        <v>4005.55</v>
      </c>
      <c r="AB116" s="197"/>
      <c r="AC116" s="197">
        <f t="shared" si="194"/>
        <v>4005.55</v>
      </c>
      <c r="AD116" s="197"/>
      <c r="AE116" s="197">
        <f t="shared" si="195"/>
        <v>4005.55</v>
      </c>
      <c r="AF116" s="197"/>
      <c r="AG116" s="197">
        <f t="shared" si="196"/>
        <v>4005.55</v>
      </c>
    </row>
    <row r="117" spans="1:33" ht="67.900000000000006" customHeight="1">
      <c r="A117" s="222" t="s">
        <v>420</v>
      </c>
      <c r="B117" s="200" t="s">
        <v>419</v>
      </c>
      <c r="C117" s="197"/>
      <c r="D117" s="197">
        <v>30279350</v>
      </c>
      <c r="E117" s="197">
        <f t="shared" si="183"/>
        <v>30279350</v>
      </c>
      <c r="F117" s="197"/>
      <c r="G117" s="197">
        <f t="shared" si="184"/>
        <v>30279350</v>
      </c>
      <c r="H117" s="197"/>
      <c r="I117" s="197">
        <f t="shared" si="185"/>
        <v>30279350</v>
      </c>
      <c r="J117" s="197"/>
      <c r="K117" s="197">
        <f t="shared" si="186"/>
        <v>30279350</v>
      </c>
      <c r="L117" s="197"/>
      <c r="M117" s="197">
        <f t="shared" si="187"/>
        <v>30279350</v>
      </c>
      <c r="N117" s="197"/>
      <c r="O117" s="197">
        <f t="shared" si="188"/>
        <v>30279350</v>
      </c>
      <c r="P117" s="197"/>
      <c r="Q117" s="197">
        <v>30279350</v>
      </c>
      <c r="R117" s="197">
        <f t="shared" si="189"/>
        <v>30279350</v>
      </c>
      <c r="S117" s="197"/>
      <c r="T117" s="197">
        <f t="shared" si="190"/>
        <v>30279350</v>
      </c>
      <c r="U117" s="197"/>
      <c r="V117" s="197">
        <f t="shared" si="191"/>
        <v>30279350</v>
      </c>
      <c r="W117" s="197"/>
      <c r="X117" s="197">
        <f t="shared" si="192"/>
        <v>30279350</v>
      </c>
      <c r="Y117" s="197"/>
      <c r="Z117" s="197">
        <v>30279350</v>
      </c>
      <c r="AA117" s="197">
        <f t="shared" si="193"/>
        <v>30279350</v>
      </c>
      <c r="AB117" s="197"/>
      <c r="AC117" s="197">
        <f t="shared" si="194"/>
        <v>30279350</v>
      </c>
      <c r="AD117" s="197"/>
      <c r="AE117" s="197">
        <f t="shared" si="195"/>
        <v>30279350</v>
      </c>
      <c r="AF117" s="197"/>
      <c r="AG117" s="197">
        <f t="shared" si="196"/>
        <v>30279350</v>
      </c>
    </row>
    <row r="118" spans="1:33" ht="29.45" customHeight="1">
      <c r="A118" s="205" t="s">
        <v>418</v>
      </c>
      <c r="B118" s="200" t="s">
        <v>417</v>
      </c>
      <c r="C118" s="197"/>
      <c r="D118" s="197">
        <v>412178.4</v>
      </c>
      <c r="E118" s="197">
        <f t="shared" si="183"/>
        <v>412178.4</v>
      </c>
      <c r="F118" s="197"/>
      <c r="G118" s="197">
        <f t="shared" si="184"/>
        <v>412178.4</v>
      </c>
      <c r="H118" s="197"/>
      <c r="I118" s="197">
        <f t="shared" si="185"/>
        <v>412178.4</v>
      </c>
      <c r="J118" s="197"/>
      <c r="K118" s="197">
        <f t="shared" si="186"/>
        <v>412178.4</v>
      </c>
      <c r="L118" s="197"/>
      <c r="M118" s="197">
        <f t="shared" si="187"/>
        <v>412178.4</v>
      </c>
      <c r="N118" s="197"/>
      <c r="O118" s="197">
        <f t="shared" si="188"/>
        <v>412178.4</v>
      </c>
      <c r="P118" s="197"/>
      <c r="Q118" s="197"/>
      <c r="R118" s="197"/>
      <c r="S118" s="197"/>
      <c r="T118" s="197"/>
      <c r="U118" s="197"/>
      <c r="V118" s="197"/>
      <c r="W118" s="197"/>
      <c r="X118" s="197"/>
      <c r="Y118" s="197"/>
      <c r="Z118" s="197"/>
      <c r="AA118" s="197"/>
      <c r="AB118" s="197"/>
      <c r="AC118" s="197"/>
      <c r="AD118" s="197"/>
      <c r="AE118" s="197"/>
      <c r="AF118" s="197"/>
      <c r="AG118" s="197"/>
    </row>
    <row r="119" spans="1:33" ht="51">
      <c r="A119" s="205" t="s">
        <v>394</v>
      </c>
      <c r="B119" s="200" t="s">
        <v>384</v>
      </c>
      <c r="C119" s="197">
        <v>7641881.75</v>
      </c>
      <c r="D119" s="197"/>
      <c r="E119" s="197">
        <f t="shared" si="183"/>
        <v>7641881.75</v>
      </c>
      <c r="F119" s="197"/>
      <c r="G119" s="197">
        <f t="shared" si="184"/>
        <v>7641881.75</v>
      </c>
      <c r="H119" s="197"/>
      <c r="I119" s="197">
        <f t="shared" si="185"/>
        <v>7641881.75</v>
      </c>
      <c r="J119" s="197"/>
      <c r="K119" s="197">
        <f t="shared" si="186"/>
        <v>7641881.75</v>
      </c>
      <c r="L119" s="197"/>
      <c r="M119" s="197">
        <f t="shared" si="187"/>
        <v>7641881.75</v>
      </c>
      <c r="N119" s="197"/>
      <c r="O119" s="197">
        <f t="shared" si="188"/>
        <v>7641881.75</v>
      </c>
      <c r="P119" s="197">
        <v>7696475.5599999996</v>
      </c>
      <c r="Q119" s="197"/>
      <c r="R119" s="197">
        <f t="shared" si="189"/>
        <v>7696475.5599999996</v>
      </c>
      <c r="S119" s="197"/>
      <c r="T119" s="197">
        <f t="shared" ref="T119:T121" si="197">R119+S119</f>
        <v>7696475.5599999996</v>
      </c>
      <c r="U119" s="197"/>
      <c r="V119" s="197">
        <f t="shared" ref="V119:V121" si="198">T119+U119</f>
        <v>7696475.5599999996</v>
      </c>
      <c r="W119" s="197"/>
      <c r="X119" s="197">
        <f t="shared" ref="X119:X121" si="199">V119+W119</f>
        <v>7696475.5599999996</v>
      </c>
      <c r="Y119" s="197">
        <v>7917034.5800000001</v>
      </c>
      <c r="Z119" s="197"/>
      <c r="AA119" s="197">
        <f t="shared" si="193"/>
        <v>7917034.5800000001</v>
      </c>
      <c r="AB119" s="197"/>
      <c r="AC119" s="197">
        <f t="shared" ref="AC119:AC121" si="200">AA119+AB119</f>
        <v>7917034.5800000001</v>
      </c>
      <c r="AD119" s="197"/>
      <c r="AE119" s="197">
        <f t="shared" ref="AE119:AE121" si="201">AC119+AD119</f>
        <v>7917034.5800000001</v>
      </c>
      <c r="AF119" s="197"/>
      <c r="AG119" s="197">
        <f t="shared" ref="AG119:AG121" si="202">AE119+AF119</f>
        <v>7917034.5800000001</v>
      </c>
    </row>
    <row r="120" spans="1:33" s="193" customFormat="1" ht="57.6" customHeight="1">
      <c r="A120" s="205" t="s">
        <v>385</v>
      </c>
      <c r="B120" s="200" t="s">
        <v>387</v>
      </c>
      <c r="C120" s="197">
        <v>16170957.800000001</v>
      </c>
      <c r="D120" s="197"/>
      <c r="E120" s="197">
        <f t="shared" si="183"/>
        <v>16170957.800000001</v>
      </c>
      <c r="F120" s="197"/>
      <c r="G120" s="197">
        <f t="shared" si="184"/>
        <v>16170957.800000001</v>
      </c>
      <c r="H120" s="197"/>
      <c r="I120" s="197">
        <f t="shared" si="185"/>
        <v>16170957.800000001</v>
      </c>
      <c r="J120" s="197"/>
      <c r="K120" s="197">
        <f t="shared" si="186"/>
        <v>16170957.800000001</v>
      </c>
      <c r="L120" s="197"/>
      <c r="M120" s="197">
        <f t="shared" si="187"/>
        <v>16170957.800000001</v>
      </c>
      <c r="N120" s="197">
        <v>0</v>
      </c>
      <c r="O120" s="197">
        <f t="shared" si="188"/>
        <v>16170957.800000001</v>
      </c>
      <c r="P120" s="197">
        <v>16630088.960000001</v>
      </c>
      <c r="Q120" s="197"/>
      <c r="R120" s="197">
        <f t="shared" si="189"/>
        <v>16630088.960000001</v>
      </c>
      <c r="S120" s="197"/>
      <c r="T120" s="197">
        <f t="shared" si="197"/>
        <v>16630088.960000001</v>
      </c>
      <c r="U120" s="197"/>
      <c r="V120" s="197">
        <f t="shared" si="198"/>
        <v>16630088.960000001</v>
      </c>
      <c r="W120" s="197"/>
      <c r="X120" s="197">
        <f t="shared" si="199"/>
        <v>16630088.960000001</v>
      </c>
      <c r="Y120" s="197">
        <v>8630275.8900000006</v>
      </c>
      <c r="Z120" s="197"/>
      <c r="AA120" s="197">
        <f t="shared" si="193"/>
        <v>8630275.8900000006</v>
      </c>
      <c r="AB120" s="197"/>
      <c r="AC120" s="197">
        <f t="shared" si="200"/>
        <v>8630275.8900000006</v>
      </c>
      <c r="AD120" s="197"/>
      <c r="AE120" s="197">
        <f t="shared" si="201"/>
        <v>8630275.8900000006</v>
      </c>
      <c r="AF120" s="197"/>
      <c r="AG120" s="197">
        <f t="shared" si="202"/>
        <v>8630275.8900000006</v>
      </c>
    </row>
    <row r="121" spans="1:33" ht="29.45" customHeight="1">
      <c r="A121" s="205" t="s">
        <v>386</v>
      </c>
      <c r="B121" s="200" t="s">
        <v>387</v>
      </c>
      <c r="C121" s="197">
        <v>603434500</v>
      </c>
      <c r="D121" s="197">
        <v>6296800</v>
      </c>
      <c r="E121" s="197">
        <f t="shared" si="183"/>
        <v>609731300</v>
      </c>
      <c r="F121" s="197"/>
      <c r="G121" s="197">
        <f t="shared" si="184"/>
        <v>609731300</v>
      </c>
      <c r="H121" s="197">
        <v>4581200</v>
      </c>
      <c r="I121" s="197">
        <f t="shared" si="185"/>
        <v>614312500</v>
      </c>
      <c r="J121" s="197">
        <v>1062200</v>
      </c>
      <c r="K121" s="197">
        <f t="shared" si="186"/>
        <v>615374700</v>
      </c>
      <c r="L121" s="197"/>
      <c r="M121" s="197">
        <f t="shared" si="187"/>
        <v>615374700</v>
      </c>
      <c r="N121" s="197">
        <v>0</v>
      </c>
      <c r="O121" s="197">
        <f t="shared" si="188"/>
        <v>615374700</v>
      </c>
      <c r="P121" s="197">
        <v>604735400</v>
      </c>
      <c r="Q121" s="197">
        <v>351700</v>
      </c>
      <c r="R121" s="197">
        <f t="shared" si="189"/>
        <v>605087100</v>
      </c>
      <c r="S121" s="197"/>
      <c r="T121" s="197">
        <f t="shared" si="197"/>
        <v>605087100</v>
      </c>
      <c r="U121" s="197"/>
      <c r="V121" s="197">
        <f t="shared" si="198"/>
        <v>605087100</v>
      </c>
      <c r="W121" s="197"/>
      <c r="X121" s="197">
        <f t="shared" si="199"/>
        <v>605087100</v>
      </c>
      <c r="Y121" s="197">
        <v>617818300</v>
      </c>
      <c r="Z121" s="197">
        <v>1982700</v>
      </c>
      <c r="AA121" s="197">
        <f t="shared" si="193"/>
        <v>619801000</v>
      </c>
      <c r="AB121" s="197"/>
      <c r="AC121" s="197">
        <f t="shared" si="200"/>
        <v>619801000</v>
      </c>
      <c r="AD121" s="197"/>
      <c r="AE121" s="197">
        <f t="shared" si="201"/>
        <v>619801000</v>
      </c>
      <c r="AF121" s="197"/>
      <c r="AG121" s="197">
        <f t="shared" si="202"/>
        <v>619801000</v>
      </c>
    </row>
    <row r="122" spans="1:33" ht="49.9" hidden="1" customHeight="1">
      <c r="A122" s="205"/>
      <c r="B122" s="194"/>
      <c r="C122" s="197"/>
      <c r="D122" s="197"/>
      <c r="E122" s="197"/>
      <c r="F122" s="197"/>
      <c r="G122" s="197"/>
      <c r="H122" s="197"/>
      <c r="I122" s="197"/>
      <c r="J122" s="197"/>
      <c r="K122" s="197"/>
      <c r="L122" s="197"/>
      <c r="M122" s="197"/>
      <c r="N122" s="196">
        <f t="shared" ref="N122" si="203">SUM(N123:N140)</f>
        <v>30000</v>
      </c>
      <c r="O122" s="197"/>
      <c r="P122" s="197"/>
      <c r="Q122" s="197"/>
      <c r="R122" s="197"/>
      <c r="S122" s="197"/>
      <c r="T122" s="197"/>
      <c r="U122" s="197"/>
      <c r="V122" s="197"/>
      <c r="W122" s="197"/>
      <c r="X122" s="197"/>
      <c r="Y122" s="197"/>
      <c r="Z122" s="197"/>
      <c r="AA122" s="197"/>
      <c r="AB122" s="197"/>
      <c r="AC122" s="197"/>
      <c r="AD122" s="197"/>
      <c r="AE122" s="197"/>
      <c r="AF122" s="197"/>
      <c r="AG122" s="197"/>
    </row>
    <row r="123" spans="1:33" ht="18" customHeight="1">
      <c r="A123" s="204" t="s">
        <v>54</v>
      </c>
      <c r="B123" s="199" t="s">
        <v>130</v>
      </c>
      <c r="C123" s="196">
        <f t="shared" ref="C123:AA123" si="204">SUM(C124:C128)</f>
        <v>25879.42</v>
      </c>
      <c r="D123" s="196">
        <f t="shared" si="204"/>
        <v>566798.51</v>
      </c>
      <c r="E123" s="196">
        <f t="shared" si="204"/>
        <v>592677.92999999993</v>
      </c>
      <c r="F123" s="196">
        <f t="shared" ref="F123" si="205">SUM(F124:F128)</f>
        <v>904026.52</v>
      </c>
      <c r="G123" s="196">
        <f>SUM(G124:G135)</f>
        <v>1496704.4500000002</v>
      </c>
      <c r="H123" s="196">
        <f>SUM(H124:H135)</f>
        <v>8164005</v>
      </c>
      <c r="I123" s="196">
        <f>SUM(I124:I135)</f>
        <v>9660709.4499999993</v>
      </c>
      <c r="J123" s="196">
        <f t="shared" ref="J123:O123" si="206">SUM(J124:J141)</f>
        <v>5808187.1100000003</v>
      </c>
      <c r="K123" s="196">
        <f t="shared" si="206"/>
        <v>15468896.560000001</v>
      </c>
      <c r="L123" s="196">
        <f t="shared" si="206"/>
        <v>210000</v>
      </c>
      <c r="M123" s="196">
        <f t="shared" si="206"/>
        <v>15678896.560000001</v>
      </c>
      <c r="N123" s="197"/>
      <c r="O123" s="196">
        <f t="shared" si="206"/>
        <v>15708896.560000001</v>
      </c>
      <c r="P123" s="196">
        <f t="shared" si="204"/>
        <v>25879.42</v>
      </c>
      <c r="Q123" s="196">
        <f t="shared" si="204"/>
        <v>67063.86</v>
      </c>
      <c r="R123" s="196">
        <f t="shared" si="204"/>
        <v>92943.279999999984</v>
      </c>
      <c r="S123" s="196">
        <f t="shared" ref="S123:T123" si="207">SUM(S124:S128)</f>
        <v>0</v>
      </c>
      <c r="T123" s="196">
        <f t="shared" si="207"/>
        <v>92943.279999999984</v>
      </c>
      <c r="U123" s="196">
        <f t="shared" ref="U123:V123" si="208">SUM(U124:U128)</f>
        <v>0</v>
      </c>
      <c r="V123" s="196">
        <f t="shared" si="208"/>
        <v>92943.279999999984</v>
      </c>
      <c r="W123" s="196">
        <f t="shared" ref="W123:X123" si="209">SUM(W124:W128)</f>
        <v>0</v>
      </c>
      <c r="X123" s="196">
        <f t="shared" si="209"/>
        <v>92943.279999999984</v>
      </c>
      <c r="Y123" s="196">
        <f t="shared" si="204"/>
        <v>25879.42</v>
      </c>
      <c r="Z123" s="196">
        <f t="shared" si="204"/>
        <v>66831.319999999992</v>
      </c>
      <c r="AA123" s="196">
        <f t="shared" si="204"/>
        <v>92710.739999999991</v>
      </c>
      <c r="AB123" s="196">
        <f t="shared" ref="AB123:AC123" si="210">SUM(AB124:AB128)</f>
        <v>0</v>
      </c>
      <c r="AC123" s="196">
        <f t="shared" si="210"/>
        <v>92710.739999999991</v>
      </c>
      <c r="AD123" s="196">
        <f t="shared" ref="AD123:AE123" si="211">SUM(AD124:AD128)</f>
        <v>0</v>
      </c>
      <c r="AE123" s="196">
        <f t="shared" si="211"/>
        <v>92710.739999999991</v>
      </c>
      <c r="AF123" s="196">
        <f t="shared" ref="AF123:AG123" si="212">SUM(AF124:AF128)</f>
        <v>0</v>
      </c>
      <c r="AG123" s="196">
        <f t="shared" si="212"/>
        <v>92710.739999999991</v>
      </c>
    </row>
    <row r="124" spans="1:33" s="184" customFormat="1" ht="48">
      <c r="A124" s="240" t="s">
        <v>422</v>
      </c>
      <c r="B124" s="200" t="s">
        <v>424</v>
      </c>
      <c r="C124" s="197"/>
      <c r="D124" s="197">
        <v>35000</v>
      </c>
      <c r="E124" s="197">
        <f>C124+D124</f>
        <v>35000</v>
      </c>
      <c r="F124" s="197"/>
      <c r="G124" s="197">
        <f>E124+F124</f>
        <v>35000</v>
      </c>
      <c r="H124" s="197"/>
      <c r="I124" s="197">
        <f>G124+H124</f>
        <v>35000</v>
      </c>
      <c r="J124" s="197"/>
      <c r="K124" s="197">
        <f>I124+J124</f>
        <v>35000</v>
      </c>
      <c r="L124" s="197"/>
      <c r="M124" s="197">
        <f>K124+L124</f>
        <v>35000</v>
      </c>
      <c r="N124" s="197"/>
      <c r="O124" s="197">
        <f>M124+N124</f>
        <v>35000</v>
      </c>
      <c r="P124" s="197"/>
      <c r="Q124" s="197">
        <v>35000</v>
      </c>
      <c r="R124" s="197">
        <f>Q124+P124</f>
        <v>35000</v>
      </c>
      <c r="S124" s="197"/>
      <c r="T124" s="197">
        <f>S124+R124</f>
        <v>35000</v>
      </c>
      <c r="U124" s="197"/>
      <c r="V124" s="197">
        <f>U124+T124</f>
        <v>35000</v>
      </c>
      <c r="W124" s="197"/>
      <c r="X124" s="197">
        <f>W124+V124</f>
        <v>35000</v>
      </c>
      <c r="Y124" s="197"/>
      <c r="Z124" s="197">
        <v>35000</v>
      </c>
      <c r="AA124" s="197">
        <f>Z124+Y124</f>
        <v>35000</v>
      </c>
      <c r="AB124" s="197"/>
      <c r="AC124" s="197">
        <f>AB124+AA124</f>
        <v>35000</v>
      </c>
      <c r="AD124" s="197"/>
      <c r="AE124" s="197">
        <f>AD124+AC124</f>
        <v>35000</v>
      </c>
      <c r="AF124" s="197"/>
      <c r="AG124" s="197">
        <f>AF124+AE124</f>
        <v>35000</v>
      </c>
    </row>
    <row r="125" spans="1:33" s="184" customFormat="1" ht="36.6" customHeight="1">
      <c r="A125" s="240" t="s">
        <v>423</v>
      </c>
      <c r="B125" s="200" t="s">
        <v>424</v>
      </c>
      <c r="C125" s="197"/>
      <c r="D125" s="197">
        <v>67162</v>
      </c>
      <c r="E125" s="197">
        <f>C125+D125</f>
        <v>67162</v>
      </c>
      <c r="F125" s="197"/>
      <c r="G125" s="197">
        <f>E125+F125</f>
        <v>67162</v>
      </c>
      <c r="H125" s="197">
        <v>967</v>
      </c>
      <c r="I125" s="197">
        <f>G125+H125</f>
        <v>68129</v>
      </c>
      <c r="J125" s="197"/>
      <c r="K125" s="197">
        <f>I125+J125</f>
        <v>68129</v>
      </c>
      <c r="L125" s="197"/>
      <c r="M125" s="197">
        <f>K125+L125</f>
        <v>68129</v>
      </c>
      <c r="N125" s="202"/>
      <c r="O125" s="197">
        <f>M125+N125</f>
        <v>68129</v>
      </c>
      <c r="P125" s="197"/>
      <c r="Q125" s="197"/>
      <c r="R125" s="197">
        <f>Q125+P125</f>
        <v>0</v>
      </c>
      <c r="S125" s="197"/>
      <c r="T125" s="197">
        <f>S125+R125</f>
        <v>0</v>
      </c>
      <c r="U125" s="197"/>
      <c r="V125" s="197">
        <f>U125+T125</f>
        <v>0</v>
      </c>
      <c r="W125" s="197"/>
      <c r="X125" s="197">
        <f>W125+V125</f>
        <v>0</v>
      </c>
      <c r="Y125" s="197"/>
      <c r="Z125" s="197"/>
      <c r="AA125" s="197">
        <f>Z125+Y125</f>
        <v>0</v>
      </c>
      <c r="AB125" s="197"/>
      <c r="AC125" s="197">
        <f>AB125+AA125</f>
        <v>0</v>
      </c>
      <c r="AD125" s="197"/>
      <c r="AE125" s="197">
        <f>AD125+AC125</f>
        <v>0</v>
      </c>
      <c r="AF125" s="197"/>
      <c r="AG125" s="197">
        <f>AF125+AE125</f>
        <v>0</v>
      </c>
    </row>
    <row r="126" spans="1:33" ht="70.900000000000006" customHeight="1">
      <c r="A126" s="205" t="s">
        <v>388</v>
      </c>
      <c r="B126" s="200" t="s">
        <v>389</v>
      </c>
      <c r="C126" s="202">
        <v>25879.42</v>
      </c>
      <c r="D126" s="202"/>
      <c r="E126" s="202">
        <f>C126+D126</f>
        <v>25879.42</v>
      </c>
      <c r="F126" s="202"/>
      <c r="G126" s="202">
        <f>E126+F126</f>
        <v>25879.42</v>
      </c>
      <c r="H126" s="202"/>
      <c r="I126" s="202">
        <f>G126+H126</f>
        <v>25879.42</v>
      </c>
      <c r="J126" s="202"/>
      <c r="K126" s="202">
        <f>I126+J126</f>
        <v>25879.42</v>
      </c>
      <c r="L126" s="202"/>
      <c r="M126" s="202">
        <f>K126+L126</f>
        <v>25879.42</v>
      </c>
      <c r="N126" s="197"/>
      <c r="O126" s="202">
        <f>M126+N126</f>
        <v>25879.42</v>
      </c>
      <c r="P126" s="202">
        <v>25879.42</v>
      </c>
      <c r="Q126" s="202"/>
      <c r="R126" s="202">
        <f>P126+Q126</f>
        <v>25879.42</v>
      </c>
      <c r="S126" s="202"/>
      <c r="T126" s="202">
        <f>R126+S126</f>
        <v>25879.42</v>
      </c>
      <c r="U126" s="202"/>
      <c r="V126" s="202">
        <f>T126+U126</f>
        <v>25879.42</v>
      </c>
      <c r="W126" s="202"/>
      <c r="X126" s="202">
        <f>V126+W126</f>
        <v>25879.42</v>
      </c>
      <c r="Y126" s="202">
        <v>25879.42</v>
      </c>
      <c r="Z126" s="202"/>
      <c r="AA126" s="202">
        <f>Y126+Z126</f>
        <v>25879.42</v>
      </c>
      <c r="AB126" s="202"/>
      <c r="AC126" s="202">
        <f>AA126+AB126</f>
        <v>25879.42</v>
      </c>
      <c r="AD126" s="202"/>
      <c r="AE126" s="202">
        <f>AC126+AD126</f>
        <v>25879.42</v>
      </c>
      <c r="AF126" s="202"/>
      <c r="AG126" s="202">
        <f>AE126+AF126</f>
        <v>25879.42</v>
      </c>
    </row>
    <row r="127" spans="1:33" ht="102">
      <c r="A127" s="205" t="s">
        <v>367</v>
      </c>
      <c r="B127" s="200" t="s">
        <v>389</v>
      </c>
      <c r="C127" s="197"/>
      <c r="D127" s="197">
        <v>26366.89</v>
      </c>
      <c r="E127" s="197">
        <f t="shared" ref="E127:E128" si="213">C127+D127</f>
        <v>26366.89</v>
      </c>
      <c r="F127" s="197"/>
      <c r="G127" s="197">
        <f t="shared" ref="G127:G128" si="214">E127+F127</f>
        <v>26366.89</v>
      </c>
      <c r="H127" s="197"/>
      <c r="I127" s="197">
        <f t="shared" ref="I127:I135" si="215">G127+H127</f>
        <v>26366.89</v>
      </c>
      <c r="J127" s="197"/>
      <c r="K127" s="197">
        <f t="shared" ref="K127:K141" si="216">I127+J127</f>
        <v>26366.89</v>
      </c>
      <c r="L127" s="197"/>
      <c r="M127" s="197">
        <f t="shared" ref="M127:M141" si="217">K127+L127</f>
        <v>26366.89</v>
      </c>
      <c r="N127" s="197"/>
      <c r="O127" s="197">
        <f t="shared" ref="O127:O141" si="218">M127+N127</f>
        <v>26366.89</v>
      </c>
      <c r="P127" s="197"/>
      <c r="Q127" s="197">
        <v>25955.57</v>
      </c>
      <c r="R127" s="197">
        <f t="shared" ref="R127:R128" si="219">P127+Q127</f>
        <v>25955.57</v>
      </c>
      <c r="S127" s="197"/>
      <c r="T127" s="197">
        <f t="shared" ref="T127:T128" si="220">R127+S127</f>
        <v>25955.57</v>
      </c>
      <c r="U127" s="197"/>
      <c r="V127" s="197">
        <f t="shared" ref="V127:V128" si="221">T127+U127</f>
        <v>25955.57</v>
      </c>
      <c r="W127" s="197"/>
      <c r="X127" s="197">
        <f t="shared" ref="X127:X128" si="222">V127+W127</f>
        <v>25955.57</v>
      </c>
      <c r="Y127" s="197"/>
      <c r="Z127" s="197">
        <v>25723.03</v>
      </c>
      <c r="AA127" s="197">
        <f t="shared" ref="AA127:AA128" si="223">Y127+Z127</f>
        <v>25723.03</v>
      </c>
      <c r="AB127" s="197"/>
      <c r="AC127" s="197">
        <f t="shared" ref="AC127:AC128" si="224">AA127+AB127</f>
        <v>25723.03</v>
      </c>
      <c r="AD127" s="197"/>
      <c r="AE127" s="197">
        <f t="shared" ref="AE127:AE128" si="225">AC127+AD127</f>
        <v>25723.03</v>
      </c>
      <c r="AF127" s="197"/>
      <c r="AG127" s="197">
        <f t="shared" ref="AG127:AG128" si="226">AE127+AF127</f>
        <v>25723.03</v>
      </c>
    </row>
    <row r="128" spans="1:33" ht="38.25">
      <c r="A128" s="205" t="s">
        <v>409</v>
      </c>
      <c r="B128" s="200" t="s">
        <v>389</v>
      </c>
      <c r="C128" s="197"/>
      <c r="D128" s="197">
        <v>438269.62</v>
      </c>
      <c r="E128" s="197">
        <f t="shared" si="213"/>
        <v>438269.62</v>
      </c>
      <c r="F128" s="197">
        <v>904026.52</v>
      </c>
      <c r="G128" s="197">
        <f t="shared" si="214"/>
        <v>1342296.1400000001</v>
      </c>
      <c r="H128" s="197"/>
      <c r="I128" s="197">
        <f t="shared" si="215"/>
        <v>1342296.1400000001</v>
      </c>
      <c r="J128" s="197"/>
      <c r="K128" s="197">
        <f t="shared" si="216"/>
        <v>1342296.1400000001</v>
      </c>
      <c r="L128" s="197"/>
      <c r="M128" s="197">
        <f t="shared" si="217"/>
        <v>1342296.1400000001</v>
      </c>
      <c r="N128" s="197"/>
      <c r="O128" s="197">
        <f t="shared" si="218"/>
        <v>1342296.1400000001</v>
      </c>
      <c r="P128" s="197"/>
      <c r="Q128" s="197">
        <v>6108.29</v>
      </c>
      <c r="R128" s="197">
        <f t="shared" si="219"/>
        <v>6108.29</v>
      </c>
      <c r="S128" s="197"/>
      <c r="T128" s="197">
        <f t="shared" si="220"/>
        <v>6108.29</v>
      </c>
      <c r="U128" s="197"/>
      <c r="V128" s="197">
        <f t="shared" si="221"/>
        <v>6108.29</v>
      </c>
      <c r="W128" s="197"/>
      <c r="X128" s="197">
        <f t="shared" si="222"/>
        <v>6108.29</v>
      </c>
      <c r="Y128" s="197"/>
      <c r="Z128" s="197">
        <v>6108.29</v>
      </c>
      <c r="AA128" s="197">
        <f t="shared" si="223"/>
        <v>6108.29</v>
      </c>
      <c r="AB128" s="197"/>
      <c r="AC128" s="197">
        <f t="shared" si="224"/>
        <v>6108.29</v>
      </c>
      <c r="AD128" s="197"/>
      <c r="AE128" s="197">
        <f t="shared" si="225"/>
        <v>6108.29</v>
      </c>
      <c r="AF128" s="197"/>
      <c r="AG128" s="197">
        <f t="shared" si="226"/>
        <v>6108.29</v>
      </c>
    </row>
    <row r="129" spans="1:35" s="184" customFormat="1" ht="43.15" customHeight="1">
      <c r="A129" s="205" t="s">
        <v>448</v>
      </c>
      <c r="B129" s="200" t="s">
        <v>389</v>
      </c>
      <c r="C129" s="197"/>
      <c r="D129" s="197"/>
      <c r="E129" s="197"/>
      <c r="F129" s="197"/>
      <c r="G129" s="197"/>
      <c r="H129" s="197">
        <v>1200000</v>
      </c>
      <c r="I129" s="197">
        <f t="shared" si="215"/>
        <v>1200000</v>
      </c>
      <c r="J129" s="197"/>
      <c r="K129" s="197">
        <f t="shared" si="216"/>
        <v>1200000</v>
      </c>
      <c r="L129" s="197"/>
      <c r="M129" s="197">
        <f t="shared" si="217"/>
        <v>1200000</v>
      </c>
      <c r="N129" s="197"/>
      <c r="O129" s="197">
        <f t="shared" si="218"/>
        <v>1200000</v>
      </c>
      <c r="P129" s="197"/>
      <c r="Q129" s="197"/>
      <c r="R129" s="197"/>
      <c r="S129" s="197"/>
      <c r="T129" s="197"/>
      <c r="U129" s="197"/>
      <c r="V129" s="197"/>
      <c r="W129" s="197"/>
      <c r="X129" s="197"/>
      <c r="Y129" s="197"/>
      <c r="Z129" s="197"/>
      <c r="AA129" s="197"/>
      <c r="AB129" s="197"/>
      <c r="AC129" s="197"/>
      <c r="AD129" s="197"/>
      <c r="AE129" s="197"/>
      <c r="AF129" s="197"/>
      <c r="AG129" s="197"/>
      <c r="AI129" s="183"/>
    </row>
    <row r="130" spans="1:35" s="184" customFormat="1" ht="43.15" customHeight="1">
      <c r="A130" s="221" t="s">
        <v>450</v>
      </c>
      <c r="B130" s="200" t="s">
        <v>389</v>
      </c>
      <c r="C130" s="197"/>
      <c r="D130" s="197"/>
      <c r="E130" s="197"/>
      <c r="F130" s="197"/>
      <c r="G130" s="197"/>
      <c r="H130" s="197"/>
      <c r="I130" s="197"/>
      <c r="J130" s="197">
        <v>423976.33</v>
      </c>
      <c r="K130" s="197">
        <f t="shared" si="216"/>
        <v>423976.33</v>
      </c>
      <c r="L130" s="197"/>
      <c r="M130" s="197">
        <f t="shared" si="217"/>
        <v>423976.33</v>
      </c>
      <c r="N130" s="197"/>
      <c r="O130" s="197">
        <f t="shared" si="218"/>
        <v>423976.33</v>
      </c>
      <c r="P130" s="197"/>
      <c r="Q130" s="197"/>
      <c r="R130" s="197"/>
      <c r="S130" s="197"/>
      <c r="T130" s="197"/>
      <c r="U130" s="197"/>
      <c r="V130" s="197"/>
      <c r="W130" s="197"/>
      <c r="X130" s="197"/>
      <c r="Y130" s="197"/>
      <c r="Z130" s="197"/>
      <c r="AA130" s="197"/>
      <c r="AB130" s="197"/>
      <c r="AC130" s="197"/>
      <c r="AD130" s="197"/>
      <c r="AE130" s="197"/>
      <c r="AF130" s="197"/>
      <c r="AG130" s="197"/>
      <c r="AI130" s="183"/>
    </row>
    <row r="131" spans="1:35" s="184" customFormat="1" ht="31.9" customHeight="1">
      <c r="A131" s="205" t="s">
        <v>444</v>
      </c>
      <c r="B131" s="200" t="s">
        <v>389</v>
      </c>
      <c r="C131" s="197"/>
      <c r="D131" s="197"/>
      <c r="E131" s="197"/>
      <c r="F131" s="197"/>
      <c r="G131" s="197"/>
      <c r="H131" s="197">
        <v>540000</v>
      </c>
      <c r="I131" s="197">
        <f t="shared" si="215"/>
        <v>540000</v>
      </c>
      <c r="J131" s="197"/>
      <c r="K131" s="197">
        <f t="shared" si="216"/>
        <v>540000</v>
      </c>
      <c r="L131" s="197"/>
      <c r="M131" s="197">
        <f t="shared" si="217"/>
        <v>540000</v>
      </c>
      <c r="N131" s="223"/>
      <c r="O131" s="197">
        <f t="shared" si="218"/>
        <v>540000</v>
      </c>
      <c r="P131" s="197"/>
      <c r="Q131" s="197"/>
      <c r="R131" s="197"/>
      <c r="S131" s="197"/>
      <c r="T131" s="197"/>
      <c r="U131" s="197"/>
      <c r="V131" s="197"/>
      <c r="W131" s="197"/>
      <c r="X131" s="197"/>
      <c r="Y131" s="197"/>
      <c r="Z131" s="197"/>
      <c r="AA131" s="197"/>
      <c r="AB131" s="197"/>
      <c r="AC131" s="197"/>
      <c r="AD131" s="197"/>
      <c r="AE131" s="197"/>
      <c r="AF131" s="197"/>
      <c r="AG131" s="197"/>
      <c r="AI131" s="183"/>
    </row>
    <row r="132" spans="1:35" s="184" customFormat="1" ht="31.9" customHeight="1">
      <c r="A132" s="205" t="s">
        <v>461</v>
      </c>
      <c r="B132" s="200" t="s">
        <v>389</v>
      </c>
      <c r="C132" s="197"/>
      <c r="D132" s="197"/>
      <c r="E132" s="197"/>
      <c r="F132" s="197"/>
      <c r="G132" s="197"/>
      <c r="H132" s="197"/>
      <c r="I132" s="197"/>
      <c r="J132" s="223">
        <v>137160</v>
      </c>
      <c r="K132" s="197">
        <f t="shared" si="216"/>
        <v>137160</v>
      </c>
      <c r="L132" s="223"/>
      <c r="M132" s="197">
        <f t="shared" si="217"/>
        <v>137160</v>
      </c>
      <c r="N132" s="223"/>
      <c r="O132" s="197">
        <f t="shared" si="218"/>
        <v>137160</v>
      </c>
      <c r="P132" s="197"/>
      <c r="Q132" s="197"/>
      <c r="R132" s="197"/>
      <c r="S132" s="197"/>
      <c r="T132" s="197"/>
      <c r="U132" s="197"/>
      <c r="V132" s="197"/>
      <c r="W132" s="197"/>
      <c r="X132" s="197"/>
      <c r="Y132" s="197"/>
      <c r="Z132" s="197"/>
      <c r="AA132" s="197"/>
      <c r="AB132" s="197"/>
      <c r="AC132" s="197"/>
      <c r="AD132" s="197"/>
      <c r="AE132" s="197"/>
      <c r="AF132" s="197"/>
      <c r="AG132" s="197"/>
      <c r="AI132" s="183"/>
    </row>
    <row r="133" spans="1:35" s="184" customFormat="1" ht="31.9" customHeight="1">
      <c r="A133" s="205" t="s">
        <v>461</v>
      </c>
      <c r="B133" s="200" t="s">
        <v>389</v>
      </c>
      <c r="C133" s="197"/>
      <c r="D133" s="197"/>
      <c r="E133" s="197"/>
      <c r="F133" s="197"/>
      <c r="G133" s="197"/>
      <c r="H133" s="197"/>
      <c r="I133" s="197"/>
      <c r="J133" s="223">
        <v>175430</v>
      </c>
      <c r="K133" s="197">
        <f t="shared" si="216"/>
        <v>175430</v>
      </c>
      <c r="L133" s="223"/>
      <c r="M133" s="197">
        <f t="shared" si="217"/>
        <v>175430</v>
      </c>
      <c r="N133" s="197"/>
      <c r="O133" s="197">
        <f t="shared" si="218"/>
        <v>175430</v>
      </c>
      <c r="P133" s="197"/>
      <c r="Q133" s="197"/>
      <c r="R133" s="197"/>
      <c r="S133" s="197"/>
      <c r="T133" s="197"/>
      <c r="U133" s="197"/>
      <c r="V133" s="197"/>
      <c r="W133" s="197"/>
      <c r="X133" s="197"/>
      <c r="Y133" s="197"/>
      <c r="Z133" s="197"/>
      <c r="AA133" s="197"/>
      <c r="AB133" s="197"/>
      <c r="AC133" s="197"/>
      <c r="AD133" s="197"/>
      <c r="AE133" s="197"/>
      <c r="AF133" s="197"/>
      <c r="AG133" s="197"/>
      <c r="AI133" s="183"/>
    </row>
    <row r="134" spans="1:35" s="184" customFormat="1" ht="32.450000000000003" customHeight="1">
      <c r="A134" s="205" t="s">
        <v>446</v>
      </c>
      <c r="B134" s="200" t="s">
        <v>389</v>
      </c>
      <c r="C134" s="197"/>
      <c r="D134" s="197"/>
      <c r="E134" s="197"/>
      <c r="F134" s="197"/>
      <c r="G134" s="197"/>
      <c r="H134" s="197">
        <v>1800000</v>
      </c>
      <c r="I134" s="197">
        <f t="shared" si="215"/>
        <v>1800000</v>
      </c>
      <c r="J134" s="197"/>
      <c r="K134" s="197">
        <f t="shared" si="216"/>
        <v>1800000</v>
      </c>
      <c r="L134" s="197"/>
      <c r="M134" s="197">
        <f t="shared" si="217"/>
        <v>1800000</v>
      </c>
      <c r="N134" s="197"/>
      <c r="O134" s="197">
        <f t="shared" si="218"/>
        <v>1800000</v>
      </c>
      <c r="P134" s="197"/>
      <c r="Q134" s="197"/>
      <c r="R134" s="197"/>
      <c r="S134" s="197"/>
      <c r="T134" s="197"/>
      <c r="U134" s="197"/>
      <c r="V134" s="197"/>
      <c r="W134" s="197"/>
      <c r="X134" s="197"/>
      <c r="Y134" s="197"/>
      <c r="Z134" s="197"/>
      <c r="AA134" s="197"/>
      <c r="AB134" s="197"/>
      <c r="AC134" s="197"/>
      <c r="AD134" s="197"/>
      <c r="AE134" s="197"/>
      <c r="AF134" s="197"/>
      <c r="AG134" s="197"/>
      <c r="AI134" s="183"/>
    </row>
    <row r="135" spans="1:35" s="184" customFormat="1" ht="35.450000000000003" customHeight="1">
      <c r="A135" s="205" t="s">
        <v>447</v>
      </c>
      <c r="B135" s="200" t="s">
        <v>389</v>
      </c>
      <c r="C135" s="197"/>
      <c r="D135" s="197"/>
      <c r="E135" s="197"/>
      <c r="F135" s="197"/>
      <c r="G135" s="197"/>
      <c r="H135" s="197">
        <v>4623038</v>
      </c>
      <c r="I135" s="197">
        <f t="shared" si="215"/>
        <v>4623038</v>
      </c>
      <c r="J135" s="197"/>
      <c r="K135" s="197">
        <f t="shared" si="216"/>
        <v>4623038</v>
      </c>
      <c r="L135" s="197"/>
      <c r="M135" s="197">
        <f t="shared" si="217"/>
        <v>4623038</v>
      </c>
      <c r="N135" s="197"/>
      <c r="O135" s="197">
        <f t="shared" si="218"/>
        <v>4623038</v>
      </c>
      <c r="P135" s="197"/>
      <c r="Q135" s="197"/>
      <c r="R135" s="197"/>
      <c r="S135" s="197"/>
      <c r="T135" s="197"/>
      <c r="U135" s="197"/>
      <c r="V135" s="197"/>
      <c r="W135" s="197"/>
      <c r="X135" s="197"/>
      <c r="Y135" s="197"/>
      <c r="Z135" s="197"/>
      <c r="AA135" s="197"/>
      <c r="AB135" s="197"/>
      <c r="AC135" s="197"/>
      <c r="AD135" s="197"/>
      <c r="AE135" s="197"/>
      <c r="AF135" s="197"/>
      <c r="AG135" s="197"/>
      <c r="AI135" s="183"/>
    </row>
    <row r="136" spans="1:35" s="184" customFormat="1" ht="35.450000000000003" customHeight="1">
      <c r="A136" s="205" t="s">
        <v>459</v>
      </c>
      <c r="B136" s="200" t="s">
        <v>389</v>
      </c>
      <c r="C136" s="197"/>
      <c r="D136" s="197"/>
      <c r="E136" s="197"/>
      <c r="F136" s="197"/>
      <c r="G136" s="197"/>
      <c r="H136" s="197"/>
      <c r="I136" s="197"/>
      <c r="J136" s="197">
        <v>333208.2</v>
      </c>
      <c r="K136" s="197">
        <f t="shared" si="216"/>
        <v>333208.2</v>
      </c>
      <c r="L136" s="197"/>
      <c r="M136" s="197">
        <f t="shared" si="217"/>
        <v>333208.2</v>
      </c>
      <c r="N136" s="197"/>
      <c r="O136" s="197">
        <f t="shared" si="218"/>
        <v>333208.2</v>
      </c>
      <c r="P136" s="197"/>
      <c r="Q136" s="197"/>
      <c r="R136" s="197"/>
      <c r="S136" s="197"/>
      <c r="T136" s="197"/>
      <c r="U136" s="197"/>
      <c r="V136" s="197"/>
      <c r="W136" s="197"/>
      <c r="X136" s="197"/>
      <c r="Y136" s="197"/>
      <c r="Z136" s="197"/>
      <c r="AA136" s="197"/>
      <c r="AB136" s="197"/>
      <c r="AC136" s="197"/>
      <c r="AD136" s="197"/>
      <c r="AE136" s="197"/>
      <c r="AF136" s="197"/>
      <c r="AG136" s="197"/>
      <c r="AI136" s="183"/>
    </row>
    <row r="137" spans="1:35" s="184" customFormat="1" ht="35.450000000000003" customHeight="1">
      <c r="A137" s="205" t="s">
        <v>460</v>
      </c>
      <c r="B137" s="200" t="s">
        <v>389</v>
      </c>
      <c r="C137" s="197"/>
      <c r="D137" s="197"/>
      <c r="E137" s="197"/>
      <c r="F137" s="197"/>
      <c r="G137" s="197"/>
      <c r="H137" s="197"/>
      <c r="I137" s="197"/>
      <c r="J137" s="197">
        <v>671948</v>
      </c>
      <c r="K137" s="197">
        <f t="shared" si="216"/>
        <v>671948</v>
      </c>
      <c r="L137" s="197"/>
      <c r="M137" s="197">
        <f t="shared" si="217"/>
        <v>671948</v>
      </c>
      <c r="N137" s="197"/>
      <c r="O137" s="197">
        <f t="shared" si="218"/>
        <v>671948</v>
      </c>
      <c r="P137" s="197"/>
      <c r="Q137" s="197"/>
      <c r="R137" s="197"/>
      <c r="S137" s="197"/>
      <c r="T137" s="197"/>
      <c r="U137" s="197"/>
      <c r="V137" s="197"/>
      <c r="W137" s="197"/>
      <c r="X137" s="197"/>
      <c r="Y137" s="197"/>
      <c r="Z137" s="197"/>
      <c r="AA137" s="197"/>
      <c r="AB137" s="197"/>
      <c r="AC137" s="197"/>
      <c r="AD137" s="197"/>
      <c r="AE137" s="197"/>
      <c r="AF137" s="197"/>
      <c r="AG137" s="197"/>
      <c r="AI137" s="183"/>
    </row>
    <row r="138" spans="1:35" s="184" customFormat="1" ht="35.450000000000003" customHeight="1">
      <c r="A138" s="205" t="s">
        <v>461</v>
      </c>
      <c r="B138" s="200" t="s">
        <v>389</v>
      </c>
      <c r="C138" s="197"/>
      <c r="D138" s="197"/>
      <c r="E138" s="197"/>
      <c r="F138" s="197"/>
      <c r="G138" s="197"/>
      <c r="H138" s="197"/>
      <c r="I138" s="197"/>
      <c r="J138" s="197">
        <v>290987</v>
      </c>
      <c r="K138" s="197">
        <f t="shared" si="216"/>
        <v>290987</v>
      </c>
      <c r="L138" s="197"/>
      <c r="M138" s="197">
        <f t="shared" si="217"/>
        <v>290987</v>
      </c>
      <c r="N138" s="197"/>
      <c r="O138" s="197">
        <f t="shared" si="218"/>
        <v>290987</v>
      </c>
      <c r="P138" s="197"/>
      <c r="Q138" s="197"/>
      <c r="R138" s="197"/>
      <c r="S138" s="197"/>
      <c r="T138" s="197"/>
      <c r="U138" s="197"/>
      <c r="V138" s="197"/>
      <c r="W138" s="197"/>
      <c r="X138" s="197"/>
      <c r="Y138" s="197"/>
      <c r="Z138" s="197"/>
      <c r="AA138" s="197"/>
      <c r="AB138" s="197"/>
      <c r="AC138" s="197"/>
      <c r="AD138" s="197"/>
      <c r="AE138" s="197"/>
      <c r="AF138" s="197"/>
      <c r="AG138" s="197"/>
      <c r="AI138" s="183"/>
    </row>
    <row r="139" spans="1:35" s="184" customFormat="1" ht="35.450000000000003" customHeight="1">
      <c r="A139" s="205" t="s">
        <v>462</v>
      </c>
      <c r="B139" s="200" t="s">
        <v>389</v>
      </c>
      <c r="C139" s="197"/>
      <c r="D139" s="197"/>
      <c r="E139" s="197"/>
      <c r="F139" s="197"/>
      <c r="G139" s="197"/>
      <c r="H139" s="197"/>
      <c r="I139" s="197"/>
      <c r="J139" s="197">
        <v>1800000</v>
      </c>
      <c r="K139" s="197">
        <f t="shared" si="216"/>
        <v>1800000</v>
      </c>
      <c r="L139" s="197"/>
      <c r="M139" s="197">
        <f t="shared" si="217"/>
        <v>1800000</v>
      </c>
      <c r="N139" s="197"/>
      <c r="O139" s="197">
        <f t="shared" si="218"/>
        <v>1800000</v>
      </c>
      <c r="P139" s="197"/>
      <c r="Q139" s="197"/>
      <c r="R139" s="197"/>
      <c r="S139" s="197"/>
      <c r="T139" s="197"/>
      <c r="U139" s="197"/>
      <c r="V139" s="197"/>
      <c r="W139" s="197"/>
      <c r="X139" s="197"/>
      <c r="Y139" s="197"/>
      <c r="Z139" s="197"/>
      <c r="AA139" s="197"/>
      <c r="AB139" s="197"/>
      <c r="AC139" s="197"/>
      <c r="AD139" s="197"/>
      <c r="AE139" s="197"/>
      <c r="AF139" s="197"/>
      <c r="AG139" s="197"/>
      <c r="AI139" s="183"/>
    </row>
    <row r="140" spans="1:35" s="184" customFormat="1" ht="25.15" customHeight="1">
      <c r="A140" s="205" t="s">
        <v>464</v>
      </c>
      <c r="B140" s="200" t="s">
        <v>389</v>
      </c>
      <c r="C140" s="197"/>
      <c r="D140" s="197"/>
      <c r="E140" s="197"/>
      <c r="F140" s="197"/>
      <c r="G140" s="197"/>
      <c r="H140" s="197"/>
      <c r="I140" s="197"/>
      <c r="J140" s="197">
        <v>1919000</v>
      </c>
      <c r="K140" s="197">
        <f t="shared" si="216"/>
        <v>1919000</v>
      </c>
      <c r="L140" s="197"/>
      <c r="M140" s="197">
        <f t="shared" si="217"/>
        <v>1919000</v>
      </c>
      <c r="N140" s="197">
        <v>30000</v>
      </c>
      <c r="O140" s="197">
        <f t="shared" si="218"/>
        <v>1949000</v>
      </c>
      <c r="P140" s="197"/>
      <c r="Q140" s="197"/>
      <c r="R140" s="197"/>
      <c r="S140" s="197"/>
      <c r="T140" s="197"/>
      <c r="U140" s="197"/>
      <c r="V140" s="197"/>
      <c r="W140" s="197"/>
      <c r="X140" s="197"/>
      <c r="Y140" s="197"/>
      <c r="Z140" s="197"/>
      <c r="AA140" s="197"/>
      <c r="AB140" s="197"/>
      <c r="AC140" s="197"/>
      <c r="AD140" s="197"/>
      <c r="AE140" s="197"/>
      <c r="AF140" s="197"/>
      <c r="AG140" s="197"/>
      <c r="AI140" s="183"/>
    </row>
    <row r="141" spans="1:35" s="184" customFormat="1" ht="56.45" customHeight="1">
      <c r="A141" s="224" t="s">
        <v>463</v>
      </c>
      <c r="B141" s="200" t="s">
        <v>389</v>
      </c>
      <c r="C141" s="197"/>
      <c r="D141" s="197"/>
      <c r="E141" s="197"/>
      <c r="F141" s="197"/>
      <c r="G141" s="197"/>
      <c r="H141" s="197"/>
      <c r="I141" s="197"/>
      <c r="J141" s="197">
        <v>56477.58</v>
      </c>
      <c r="K141" s="197">
        <f t="shared" si="216"/>
        <v>56477.58</v>
      </c>
      <c r="L141" s="197">
        <v>210000</v>
      </c>
      <c r="M141" s="197">
        <f t="shared" si="217"/>
        <v>266477.58</v>
      </c>
      <c r="N141" s="203">
        <f t="shared" ref="N141" si="227">N142</f>
        <v>0</v>
      </c>
      <c r="O141" s="197">
        <f t="shared" si="218"/>
        <v>266477.58</v>
      </c>
      <c r="P141" s="197"/>
      <c r="Q141" s="197"/>
      <c r="R141" s="197"/>
      <c r="S141" s="197"/>
      <c r="T141" s="197"/>
      <c r="U141" s="197"/>
      <c r="V141" s="197"/>
      <c r="W141" s="197"/>
      <c r="X141" s="197"/>
      <c r="Y141" s="197"/>
      <c r="Z141" s="197"/>
      <c r="AA141" s="197"/>
      <c r="AB141" s="197"/>
      <c r="AC141" s="197"/>
      <c r="AD141" s="197"/>
      <c r="AE141" s="197"/>
      <c r="AF141" s="197"/>
      <c r="AG141" s="197"/>
      <c r="AI141" s="183"/>
    </row>
    <row r="142" spans="1:35" s="193" customFormat="1" ht="18" customHeight="1">
      <c r="A142" s="204" t="s">
        <v>256</v>
      </c>
      <c r="B142" s="199" t="s">
        <v>257</v>
      </c>
      <c r="C142" s="203">
        <f>C143</f>
        <v>7077023</v>
      </c>
      <c r="D142" s="203">
        <f t="shared" ref="D142:O142" si="228">D143</f>
        <v>-4281214.76</v>
      </c>
      <c r="E142" s="203">
        <f t="shared" si="228"/>
        <v>2795808.24</v>
      </c>
      <c r="F142" s="203"/>
      <c r="G142" s="203">
        <f t="shared" si="228"/>
        <v>2795808.24</v>
      </c>
      <c r="H142" s="203">
        <f t="shared" si="228"/>
        <v>172344.34</v>
      </c>
      <c r="I142" s="203">
        <f t="shared" si="228"/>
        <v>2968152.58</v>
      </c>
      <c r="J142" s="203">
        <f t="shared" si="228"/>
        <v>0</v>
      </c>
      <c r="K142" s="203">
        <f t="shared" si="228"/>
        <v>2968152.58</v>
      </c>
      <c r="L142" s="203">
        <f t="shared" si="228"/>
        <v>-2172.42</v>
      </c>
      <c r="M142" s="203">
        <f t="shared" si="228"/>
        <v>2965980.16</v>
      </c>
      <c r="N142" s="202"/>
      <c r="O142" s="203">
        <f t="shared" si="228"/>
        <v>3263502.16</v>
      </c>
      <c r="P142" s="203"/>
      <c r="Q142" s="203"/>
      <c r="R142" s="203"/>
      <c r="S142" s="203"/>
      <c r="T142" s="203"/>
      <c r="U142" s="203">
        <f>U143</f>
        <v>1296576</v>
      </c>
      <c r="V142" s="203">
        <f>V143</f>
        <v>1296576</v>
      </c>
      <c r="W142" s="203">
        <f>W143</f>
        <v>0</v>
      </c>
      <c r="X142" s="203">
        <f>X143</f>
        <v>1296576</v>
      </c>
      <c r="Y142" s="203"/>
      <c r="Z142" s="203"/>
      <c r="AA142" s="203"/>
      <c r="AB142" s="203"/>
      <c r="AC142" s="203"/>
      <c r="AD142" s="203">
        <f>AD143</f>
        <v>1226295</v>
      </c>
      <c r="AE142" s="203">
        <f>AE143</f>
        <v>1226295</v>
      </c>
      <c r="AF142" s="203">
        <f>AF143</f>
        <v>0</v>
      </c>
      <c r="AG142" s="203">
        <f>AG143</f>
        <v>1226295</v>
      </c>
    </row>
    <row r="143" spans="1:35" ht="27" customHeight="1">
      <c r="A143" s="205" t="s">
        <v>258</v>
      </c>
      <c r="B143" s="200" t="s">
        <v>397</v>
      </c>
      <c r="C143" s="202">
        <v>7077023</v>
      </c>
      <c r="D143" s="202">
        <v>-4281214.76</v>
      </c>
      <c r="E143" s="202">
        <f>C143+D143</f>
        <v>2795808.24</v>
      </c>
      <c r="F143" s="202"/>
      <c r="G143" s="202">
        <f>E143+F143</f>
        <v>2795808.24</v>
      </c>
      <c r="H143" s="202">
        <v>172344.34</v>
      </c>
      <c r="I143" s="202">
        <f>G143+H143</f>
        <v>2968152.58</v>
      </c>
      <c r="J143" s="202"/>
      <c r="K143" s="202">
        <f>I143+J143</f>
        <v>2968152.58</v>
      </c>
      <c r="L143" s="202">
        <v>-2172.42</v>
      </c>
      <c r="M143" s="202">
        <f>K143+L143</f>
        <v>2965980.16</v>
      </c>
      <c r="N143" s="228">
        <v>297522</v>
      </c>
      <c r="O143" s="202">
        <f>M143+N143</f>
        <v>3263502.16</v>
      </c>
      <c r="P143" s="202">
        <v>0</v>
      </c>
      <c r="Q143" s="202"/>
      <c r="R143" s="202">
        <v>0</v>
      </c>
      <c r="S143" s="202"/>
      <c r="T143" s="202">
        <v>0</v>
      </c>
      <c r="U143" s="202">
        <v>1296576</v>
      </c>
      <c r="V143" s="202">
        <f>U143</f>
        <v>1296576</v>
      </c>
      <c r="W143" s="202"/>
      <c r="X143" s="202">
        <f>V143</f>
        <v>1296576</v>
      </c>
      <c r="Y143" s="202">
        <v>0</v>
      </c>
      <c r="Z143" s="202"/>
      <c r="AA143" s="202">
        <v>0</v>
      </c>
      <c r="AB143" s="202"/>
      <c r="AC143" s="202">
        <v>0</v>
      </c>
      <c r="AD143" s="202">
        <v>1226295</v>
      </c>
      <c r="AE143" s="202">
        <f>AD143</f>
        <v>1226295</v>
      </c>
      <c r="AF143" s="202"/>
      <c r="AG143" s="202">
        <f>AE143</f>
        <v>1226295</v>
      </c>
    </row>
    <row r="144" spans="1:35" s="230" customFormat="1" ht="43.9" customHeight="1">
      <c r="A144" s="225" t="s">
        <v>432</v>
      </c>
      <c r="B144" s="226" t="s">
        <v>434</v>
      </c>
      <c r="C144" s="227"/>
      <c r="D144" s="227"/>
      <c r="E144" s="227"/>
      <c r="F144" s="227">
        <v>555527.12</v>
      </c>
      <c r="G144" s="227">
        <f>F144</f>
        <v>555527.12</v>
      </c>
      <c r="H144" s="227"/>
      <c r="I144" s="227">
        <f>G144+H144</f>
        <v>555527.12</v>
      </c>
      <c r="J144" s="228">
        <v>-430441</v>
      </c>
      <c r="K144" s="227">
        <f>I144+J144</f>
        <v>125086.12</v>
      </c>
      <c r="L144" s="228"/>
      <c r="M144" s="227">
        <f>K144+L144</f>
        <v>125086.12</v>
      </c>
      <c r="N144" s="228">
        <v>-38397</v>
      </c>
      <c r="O144" s="227">
        <f>M144+N144</f>
        <v>86689.12</v>
      </c>
      <c r="P144" s="227"/>
      <c r="Q144" s="203">
        <v>0</v>
      </c>
      <c r="R144" s="203"/>
      <c r="S144" s="203">
        <v>0</v>
      </c>
      <c r="T144" s="203"/>
      <c r="U144" s="203">
        <v>0</v>
      </c>
      <c r="V144" s="203"/>
      <c r="W144" s="203">
        <v>0</v>
      </c>
      <c r="X144" s="203"/>
      <c r="Y144" s="203">
        <f t="shared" ref="Y144" si="229">S144+T144</f>
        <v>0</v>
      </c>
      <c r="Z144" s="203"/>
      <c r="AA144" s="203">
        <f t="shared" ref="AA144:AA145" si="230">Y144+Z144</f>
        <v>0</v>
      </c>
      <c r="AB144" s="227"/>
      <c r="AC144" s="229"/>
      <c r="AD144" s="227"/>
      <c r="AE144" s="229"/>
      <c r="AF144" s="227"/>
      <c r="AG144" s="229"/>
    </row>
    <row r="145" spans="1:33" s="230" customFormat="1" ht="55.15" customHeight="1">
      <c r="A145" s="225" t="s">
        <v>433</v>
      </c>
      <c r="B145" s="226" t="s">
        <v>435</v>
      </c>
      <c r="C145" s="227"/>
      <c r="D145" s="227"/>
      <c r="E145" s="227"/>
      <c r="F145" s="227">
        <v>-3650444.25</v>
      </c>
      <c r="G145" s="227">
        <f>F145</f>
        <v>-3650444.25</v>
      </c>
      <c r="H145" s="227"/>
      <c r="I145" s="227">
        <f>G145+H145</f>
        <v>-3650444.25</v>
      </c>
      <c r="J145" s="228">
        <v>-263145.08</v>
      </c>
      <c r="K145" s="227">
        <f>I145+J145</f>
        <v>-3913589.33</v>
      </c>
      <c r="L145" s="228"/>
      <c r="M145" s="227">
        <f>K145+L145</f>
        <v>-3913589.33</v>
      </c>
      <c r="N145" s="203">
        <f t="shared" ref="N145" si="231">N33+N58</f>
        <v>3590719.58</v>
      </c>
      <c r="O145" s="227">
        <f>M145+N145</f>
        <v>-322869.75</v>
      </c>
      <c r="P145" s="227"/>
      <c r="Q145" s="203">
        <v>0</v>
      </c>
      <c r="R145" s="203"/>
      <c r="S145" s="203">
        <f>Q145+R145</f>
        <v>0</v>
      </c>
      <c r="T145" s="203"/>
      <c r="U145" s="203">
        <f>S145+T145</f>
        <v>0</v>
      </c>
      <c r="V145" s="203"/>
      <c r="W145" s="203">
        <f>U145+V145</f>
        <v>0</v>
      </c>
      <c r="X145" s="203"/>
      <c r="Y145" s="203">
        <f>S145+T145</f>
        <v>0</v>
      </c>
      <c r="Z145" s="203"/>
      <c r="AA145" s="203">
        <f t="shared" si="230"/>
        <v>0</v>
      </c>
      <c r="AB145" s="227"/>
      <c r="AC145" s="229"/>
      <c r="AD145" s="227"/>
      <c r="AE145" s="229"/>
      <c r="AF145" s="227"/>
      <c r="AG145" s="229"/>
    </row>
    <row r="146" spans="1:33">
      <c r="A146" s="204" t="s">
        <v>66</v>
      </c>
      <c r="B146" s="199"/>
      <c r="C146" s="203">
        <f t="shared" ref="C146:AC146" si="232">C33+C58</f>
        <v>1323198834.8700001</v>
      </c>
      <c r="D146" s="203">
        <f t="shared" si="232"/>
        <v>67362575</v>
      </c>
      <c r="E146" s="203">
        <f t="shared" si="232"/>
        <v>1390561409.8700001</v>
      </c>
      <c r="F146" s="203">
        <f t="shared" si="232"/>
        <v>-21183649.850000001</v>
      </c>
      <c r="G146" s="203">
        <f t="shared" si="232"/>
        <v>1369377760.02</v>
      </c>
      <c r="H146" s="203">
        <f t="shared" ref="H146:I146" si="233">H33+H58</f>
        <v>34769467.579999998</v>
      </c>
      <c r="I146" s="203">
        <f t="shared" si="233"/>
        <v>1404147227.5999999</v>
      </c>
      <c r="J146" s="203">
        <f t="shared" ref="J146:K146" si="234">J33+J58</f>
        <v>20277600.680000003</v>
      </c>
      <c r="K146" s="203">
        <f t="shared" si="234"/>
        <v>1424424828.28</v>
      </c>
      <c r="L146" s="203">
        <f t="shared" ref="L146:M146" si="235">L33+L58</f>
        <v>207827.58</v>
      </c>
      <c r="M146" s="203">
        <f t="shared" si="235"/>
        <v>1424632655.8600001</v>
      </c>
      <c r="N146" s="203">
        <f t="shared" ref="N146:O146" si="236">N33+N58</f>
        <v>3590719.58</v>
      </c>
      <c r="O146" s="203">
        <f t="shared" si="236"/>
        <v>1431814095.02</v>
      </c>
      <c r="P146" s="203">
        <f t="shared" si="232"/>
        <v>1850737958.21</v>
      </c>
      <c r="Q146" s="203">
        <f t="shared" si="232"/>
        <v>54415355.730000004</v>
      </c>
      <c r="R146" s="203">
        <f t="shared" si="232"/>
        <v>1905153313.9399998</v>
      </c>
      <c r="S146" s="203">
        <f t="shared" si="232"/>
        <v>-92574250</v>
      </c>
      <c r="T146" s="203">
        <f t="shared" si="232"/>
        <v>1812579063.9400001</v>
      </c>
      <c r="U146" s="203">
        <f t="shared" ref="U146:V146" si="237">U33+U58</f>
        <v>-538544</v>
      </c>
      <c r="V146" s="203">
        <f t="shared" si="237"/>
        <v>1812040519.9400001</v>
      </c>
      <c r="W146" s="203">
        <f t="shared" ref="W146:X146" si="238">W33+W58</f>
        <v>-244172538.50999999</v>
      </c>
      <c r="X146" s="203">
        <f t="shared" si="238"/>
        <v>1567867981.4300001</v>
      </c>
      <c r="Y146" s="203">
        <f t="shared" si="232"/>
        <v>1758125252.48</v>
      </c>
      <c r="Z146" s="203">
        <f t="shared" si="232"/>
        <v>54418912.900000006</v>
      </c>
      <c r="AA146" s="203">
        <f t="shared" si="232"/>
        <v>1812544165.3799999</v>
      </c>
      <c r="AB146" s="203">
        <f t="shared" si="232"/>
        <v>-2254500</v>
      </c>
      <c r="AC146" s="203">
        <f t="shared" si="232"/>
        <v>1810289665.3799999</v>
      </c>
      <c r="AD146" s="203">
        <f t="shared" ref="AD146:AE146" si="239">AD33+AD58</f>
        <v>1226295</v>
      </c>
      <c r="AE146" s="203">
        <f t="shared" si="239"/>
        <v>1811515960.3799999</v>
      </c>
      <c r="AF146" s="203">
        <f t="shared" ref="AF146:AG146" si="240">AF33+AF58</f>
        <v>0</v>
      </c>
      <c r="AG146" s="203">
        <f t="shared" si="240"/>
        <v>1811515960.3799999</v>
      </c>
    </row>
    <row r="147" spans="1:33">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row>
    <row r="148" spans="1:33">
      <c r="C148" s="190"/>
      <c r="D148" s="190"/>
      <c r="E148" s="190"/>
      <c r="F148" s="190"/>
      <c r="G148" s="190"/>
      <c r="H148" s="190"/>
      <c r="I148" s="190"/>
      <c r="J148" s="190"/>
      <c r="K148" s="241"/>
      <c r="L148" s="190"/>
      <c r="M148" s="241"/>
      <c r="N148" s="190"/>
      <c r="O148" s="241"/>
      <c r="P148" s="190"/>
      <c r="Q148" s="190"/>
      <c r="R148" s="190"/>
      <c r="S148" s="190"/>
      <c r="T148" s="190"/>
      <c r="U148" s="190"/>
      <c r="V148" s="190"/>
      <c r="W148" s="190"/>
      <c r="X148" s="190"/>
      <c r="Y148" s="190"/>
      <c r="Z148" s="190"/>
      <c r="AA148" s="190"/>
      <c r="AB148" s="190"/>
      <c r="AC148" s="190"/>
      <c r="AD148" s="190"/>
      <c r="AE148" s="190"/>
      <c r="AF148" s="190"/>
      <c r="AG148" s="190"/>
    </row>
    <row r="150" spans="1:33">
      <c r="A150" s="185"/>
    </row>
  </sheetData>
  <mergeCells count="25">
    <mergeCell ref="A18:AG18"/>
    <mergeCell ref="A17:AG17"/>
    <mergeCell ref="A15:AG15"/>
    <mergeCell ref="A14:AG14"/>
    <mergeCell ref="A1:AG1"/>
    <mergeCell ref="A2:AG2"/>
    <mergeCell ref="A3:AG3"/>
    <mergeCell ref="A5:AG5"/>
    <mergeCell ref="A6:AG6"/>
    <mergeCell ref="A13:AG13"/>
    <mergeCell ref="A7:AG7"/>
    <mergeCell ref="A9:AG9"/>
    <mergeCell ref="A29:Y29"/>
    <mergeCell ref="A31:A32"/>
    <mergeCell ref="B31:B32"/>
    <mergeCell ref="A10:AG10"/>
    <mergeCell ref="C31:AG31"/>
    <mergeCell ref="A27:AG27"/>
    <mergeCell ref="A26:AG26"/>
    <mergeCell ref="A25:AG25"/>
    <mergeCell ref="A23:AG23"/>
    <mergeCell ref="A22:AG22"/>
    <mergeCell ref="A21:AG21"/>
    <mergeCell ref="A19:AG19"/>
    <mergeCell ref="A11:AG11"/>
  </mergeCells>
  <pageMargins left="0.57999999999999996" right="0.19685039370078741" top="0.27" bottom="0.15748031496062992" header="0.15748031496062992" footer="0.15748031496062992"/>
  <pageSetup paperSize="9" scale="85"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для руководства</vt:lpstr>
      <vt:lpstr>доходы по федер бюдж</vt:lpstr>
      <vt:lpstr>ПЗ</vt:lpstr>
      <vt:lpstr>Приложение</vt:lpstr>
      <vt:lpstr>'для руководства'!Заголовки_для_печати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ПЗ!Область_печати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2021-11-29T07:22:10Z</cp:lastPrinted>
  <dcterms:created xsi:type="dcterms:W3CDTF">2004-09-13T07:20:24Z</dcterms:created>
  <dcterms:modified xsi:type="dcterms:W3CDTF">2021-11-29T07:22:12Z</dcterms:modified>
</cp:coreProperties>
</file>