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мероприятий'!$A$1:$N$97</definedName>
  </definedNames>
  <calcPr calcId="125725"/>
</workbook>
</file>

<file path=xl/calcChain.xml><?xml version="1.0" encoding="utf-8"?>
<calcChain xmlns="http://schemas.openxmlformats.org/spreadsheetml/2006/main">
  <c r="G12" i="4"/>
  <c r="G14"/>
  <c r="G20"/>
  <c r="G64"/>
  <c r="G58" s="1"/>
  <c r="G71"/>
  <c r="G78"/>
  <c r="G84"/>
  <c r="G86"/>
  <c r="G90"/>
  <c r="J9"/>
  <c r="I9"/>
  <c r="H9"/>
  <c r="G16"/>
  <c r="G95"/>
  <c r="J92"/>
  <c r="J96"/>
  <c r="G52"/>
  <c r="G45"/>
  <c r="G43"/>
  <c r="K94"/>
  <c r="K95"/>
  <c r="K96"/>
  <c r="G96" s="1"/>
  <c r="K9"/>
  <c r="G9" s="1"/>
  <c r="G55"/>
  <c r="G54"/>
  <c r="G53"/>
  <c r="G50"/>
  <c r="M50"/>
  <c r="L50"/>
  <c r="K50"/>
  <c r="J50"/>
  <c r="I50"/>
  <c r="H50"/>
  <c r="G41"/>
  <c r="G40"/>
  <c r="G39"/>
  <c r="G38"/>
  <c r="L36"/>
  <c r="K36"/>
  <c r="J36"/>
  <c r="I36"/>
  <c r="H36"/>
  <c r="G36"/>
  <c r="G48"/>
  <c r="G47"/>
  <c r="G46"/>
  <c r="M43"/>
  <c r="L43"/>
  <c r="K43"/>
  <c r="J43"/>
  <c r="I43"/>
  <c r="H43"/>
  <c r="M96"/>
  <c r="M58"/>
  <c r="M86"/>
  <c r="M80"/>
  <c r="M74"/>
  <c r="M67"/>
  <c r="M22"/>
  <c r="L96"/>
  <c r="M92"/>
  <c r="L16"/>
  <c r="M16"/>
  <c r="M9"/>
  <c r="H58"/>
  <c r="I58"/>
  <c r="J58"/>
  <c r="K58"/>
  <c r="L58"/>
  <c r="G62"/>
  <c r="G63"/>
  <c r="G65"/>
  <c r="J16"/>
  <c r="I74"/>
  <c r="H96"/>
  <c r="L97"/>
  <c r="K97"/>
  <c r="J97"/>
  <c r="I97"/>
  <c r="I96"/>
  <c r="L95"/>
  <c r="J95"/>
  <c r="I95"/>
  <c r="L94"/>
  <c r="L92" s="1"/>
  <c r="J94"/>
  <c r="I94"/>
  <c r="H95"/>
  <c r="H94"/>
  <c r="G15"/>
  <c r="G11"/>
  <c r="L9"/>
  <c r="G21"/>
  <c r="G19"/>
  <c r="G18"/>
  <c r="K16"/>
  <c r="I16"/>
  <c r="H16"/>
  <c r="L22"/>
  <c r="K22"/>
  <c r="J22"/>
  <c r="I22"/>
  <c r="H22"/>
  <c r="G27"/>
  <c r="G26"/>
  <c r="G25"/>
  <c r="G24"/>
  <c r="G70"/>
  <c r="G69"/>
  <c r="G91"/>
  <c r="G89"/>
  <c r="G88"/>
  <c r="H86"/>
  <c r="G85"/>
  <c r="G83"/>
  <c r="G82"/>
  <c r="G79"/>
  <c r="G77"/>
  <c r="G76"/>
  <c r="G72"/>
  <c r="H74"/>
  <c r="L74"/>
  <c r="L80"/>
  <c r="K80"/>
  <c r="K74" s="1"/>
  <c r="J80"/>
  <c r="I80"/>
  <c r="H80"/>
  <c r="L86"/>
  <c r="K86"/>
  <c r="J86"/>
  <c r="I86"/>
  <c r="H67"/>
  <c r="I67"/>
  <c r="J67"/>
  <c r="K67"/>
  <c r="L67"/>
  <c r="H29"/>
  <c r="J29"/>
  <c r="K24" i="6"/>
  <c r="K23"/>
  <c r="K22"/>
  <c r="K20"/>
  <c r="K17"/>
  <c r="K92" i="4" l="1"/>
  <c r="G92" s="1"/>
  <c r="G94"/>
  <c r="G67"/>
  <c r="G80"/>
  <c r="G22"/>
  <c r="G74"/>
  <c r="I92"/>
</calcChain>
</file>

<file path=xl/sharedStrings.xml><?xml version="1.0" encoding="utf-8"?>
<sst xmlns="http://schemas.openxmlformats.org/spreadsheetml/2006/main" count="203" uniqueCount="101">
  <si>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</si>
  <si>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</si>
  <si>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</si>
  <si>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</si>
  <si>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</si>
  <si>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</si>
  <si>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</si>
  <si>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</si>
  <si>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</si>
  <si>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</si>
  <si>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</si>
  <si>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</si>
  <si>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</si>
  <si>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</si>
  <si>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</si>
  <si>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</si>
  <si>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</si>
  <si>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</si>
  <si>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N п/п</t>
  </si>
  <si>
    <t>Наименование мероприятия программы</t>
  </si>
  <si>
    <t>Ответственный исполнитель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</si>
  <si>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</si>
  <si>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</si>
  <si>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</si>
  <si>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</si>
  <si>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</si>
  <si>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</si>
  <si>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</si>
  <si>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</si>
  <si>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</si>
  <si>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</si>
  <si>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</si>
  <si>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</si>
  <si>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</si>
  <si>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</si>
  <si>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</si>
  <si>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</si>
  <si>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</si>
  <si>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</si>
  <si>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</si>
  <si>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</si>
  <si>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</si>
  <si>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</si>
  <si>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</si>
  <si>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</si>
  <si>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</si>
  <si>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</si>
  <si>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</si>
  <si>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</si>
  <si>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</si>
  <si>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</si>
  <si>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 xml:space="preserve">4.3 Обеспечение информационной политики в Устьянском районе,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</si>
  <si>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>1.2. Проведение районных мероприятий и конкурсов для молодежи, в том числе по поддержке творческой и талантливой молодежи.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</si>
  <si>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</si>
  <si>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</si>
  <si>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</si>
  <si>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</si>
  <si>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</si>
  <si>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</si>
  <si>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</si>
  <si>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</si>
  <si>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</si>
  <si>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</si>
  <si>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</si>
  <si>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</si>
  <si>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</si>
  <si>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</si>
  <si>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</si>
  <si>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Проведение ежегодно не менее одного профориентационного мероприятия, с участием  не менее 100 учащихся и выпускников образовательных учреждений , получивших поддержку в сфере  профессиональной ориентации.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</si>
  <si>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</si>
  <si>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</si>
  <si>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</si>
  <si>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</si>
  <si>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</si>
  <si>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</si>
  <si>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</si>
  <si>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</si>
  <si>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района (Советов молодежи, института Дублерства, молодежных НКО, инициативных групп), объединений патриотической направленности.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</si>
  <si>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</si>
  <si>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</si>
  <si>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  </t>
  </si>
  <si>
    <t>Координация деятельности ресурсно-информационного центра по 5 направлениям:"Информационно-ресурсное", "Координационный центр волонтерства и патриотического воспитания", "Социальное проектирование", "центр поддержки молодых семей", "Творческие люди".</t>
  </si>
  <si>
    <t xml:space="preserve">Приложение №1 к муниципальной 
программе "Молодежь Устьянского района" 
         </t>
  </si>
  <si>
    <t>2  176 635,00</t>
  </si>
  <si>
    <t>Организация и проведение ежегодно не менее 3 мероприятий в год в сфере молодёжной политики, в том числе по поддержке творческой и талантливой молодежи: Поддержка лиги КВН "Устьяны".</t>
  </si>
  <si>
    <t>1.4. Проведение военно-спортивной эстафеты "Внуки Маргелова" и учебных сборов юношей 10 классов в центре авангард</t>
  </si>
  <si>
    <t>Реализация  военно-спортивной эстафеты "Внуки Маргелова" и учебных сборов юношей 10 классов в центре авангард</t>
  </si>
  <si>
    <t>Управление культуры, спорта, туризма и молодежи (далее, УКСТиМ)</t>
  </si>
  <si>
    <t>Управление культуры, спорта, туризма и молодежи (далее, УКСТиМ), Управленее образования</t>
  </si>
  <si>
    <t>Управление культуры, спорта, туризма и молодежи (далее, УКСТиМ), Управление образования</t>
  </si>
  <si>
    <t xml:space="preserve">Управление культуры, спорта, туризма и молодежи (далее, УКСТиМ) </t>
  </si>
  <si>
    <t xml:space="preserve">Количество публикаций в СМИ о ГМП в Устьянском районе (районные, областные, публикации в социальных сетях) до 60 за период 2020-2025гг.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</si>
  <si>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 xml:space="preserve">Приложение №2 к муниципальной программе "Молодежь Устьянского муниципального округа" 
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</si>
  <si>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2020-2025 гг. Участие команды молодежи Устьянского района на форуме "Команда 29". Участие в приеме губернатора Архангельской области. Прием главы МО "Устьянского района"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</si>
  <si>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60 человек за период  2020-2025 гг. Проведение социально-профилактических акций направленных на профилактику девиантного поведения молодежи, БДД, патриотической и экологической направленности.</t>
  </si>
  <si>
    <t xml:space="preserve">Перечень мероприятий муниципальной программы "Молодежь Устьянского муниципального округа"                                                                                                                   </t>
  </si>
  <si>
    <t>1.6. Реализация федеральной целевой программы "Увековечение помяти погибщих прои защите отечества на 2019-2024 годы" (установка мемориальных знаков)</t>
  </si>
  <si>
    <t>1.5. Реализация федеральной целевой программы "Увековечение памяти погибших при защите отечества на 2019-2024 годы" (проведение восстановительных работ)</t>
  </si>
  <si>
    <t>Реализация федеральной целевой программы "Увековечение памяти погибших при защите отечества на 2019-2024 годы" (проведение восстановительных работ)</t>
  </si>
  <si>
    <t>Реализация федеральной целевой программы "Увековечение памяти погибших при защите отечества на 2019-2024 годы" (установка мемориальных знаков)</t>
  </si>
  <si>
    <r>
      <rPr>
        <sz val="10"/>
        <color theme="1"/>
        <rFont val="Times New Roman"/>
        <family val="1"/>
        <charset val="204"/>
      </rPr>
      <t>Доля молодых граждан, ежегодно участвующих в мероприятиях и проектах программы не менее 25% от общего количества молодежи Устьянского района, в год.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на 10 % к 2024 году, из них доля молодых граждан вовлеченных в добровольческую деятельность - на 2 %, общественные объединения патриотической направленности - на 1.8 %</t>
    </r>
    <r>
      <rPr>
        <sz val="10"/>
        <color indexed="8"/>
        <rFont val="Times New Roman"/>
        <family val="1"/>
        <charset val="204"/>
      </rPr>
      <t xml:space="preserve">
Увеличение количества молодежных  общественных объединений, в том числе действующих советов молодежи в муниципальных образованиях района до 15, в период 2020-2024 гг.
Обучение ежегодно не менее 20 волонтеров, проведение ежегодно не менее одной добровольческой и благотворительной акции.</t>
    </r>
    <r>
      <rPr>
        <sz val="10"/>
        <color theme="1"/>
        <rFont val="Times New Roman"/>
        <family val="1"/>
        <charset val="204"/>
      </rPr>
      <t xml:space="preserve"> (Весенняя неделя добра). Проведение ежегодно 4 районных конкурсов и мероприятий по развитию и поддержке детского и молодежного общественного движения: конкурс "Волонтер года", конкурс  "Лучший волонтерский отряд", Проведение ежегодной экологической акции "Чистые Устьяны", "Фестиваль развлечений", "День молодежи", мероприятия патриотичской направленности не менее 4х .</t>
    </r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</si>
</sst>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9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4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top" wrapText="1"/>
    </xf>
    <xf numFmtId="0" fontId="2" fillId="4" borderId="0" xfId="0" applyFont="1" applyFill="1" applyBorder="1"/>
    <xf numFmtId="0" fontId="2" fillId="4" borderId="0" xfId="0" applyFont="1" applyFill="1"/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9" fillId="4" borderId="0" xfId="1" applyFill="1" applyAlignment="1">
      <alignment horizontal="center"/>
    </xf>
    <xf numFmtId="4" fontId="2" fillId="0" borderId="0" xfId="0" applyNumberFormat="1" applyFont="1" applyFill="1" applyBorder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9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vertical="top"/>
    </xf>
    <xf numFmtId="4" fontId="2" fillId="5" borderId="1" xfId="0" applyNumberFormat="1" applyFont="1" applyFill="1" applyBorder="1" applyAlignment="1">
      <alignment horizontal="left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4" fontId="2" fillId="6" borderId="1" xfId="0" applyNumberFormat="1" applyFont="1" applyFill="1" applyBorder="1" applyAlignment="1">
      <alignment horizontal="left" vertical="top" wrapText="1"/>
    </xf>
    <xf numFmtId="4" fontId="2" fillId="6" borderId="1" xfId="0" applyNumberFormat="1" applyFont="1" applyFill="1" applyBorder="1" applyAlignment="1">
      <alignment horizontal="right" vertical="top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/>
    <xf numFmtId="4" fontId="2" fillId="6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left" vertical="top" wrapText="1"/>
    </xf>
    <xf numFmtId="4" fontId="3" fillId="5" borderId="1" xfId="0" applyNumberFormat="1" applyFont="1" applyFill="1" applyBorder="1" applyAlignment="1">
      <alignment horizontal="right"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4" fontId="3" fillId="6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6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4" borderId="5" xfId="0" applyNumberFormat="1" applyFont="1" applyFill="1" applyBorder="1" applyAlignment="1">
      <alignment horizontal="right" vertical="top" wrapText="1"/>
    </xf>
    <xf numFmtId="4" fontId="2" fillId="4" borderId="6" xfId="0" applyNumberFormat="1" applyFont="1" applyFill="1" applyBorder="1" applyAlignment="1">
      <alignment horizontal="right" vertical="top" wrapText="1"/>
    </xf>
    <xf numFmtId="4" fontId="2" fillId="4" borderId="7" xfId="0" applyNumberFormat="1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0" fontId="0" fillId="0" borderId="6" xfId="0" applyBorder="1"/>
    <xf numFmtId="0" fontId="0" fillId="0" borderId="7" xfId="0" applyBorder="1"/>
    <xf numFmtId="4" fontId="2" fillId="4" borderId="1" xfId="0" applyNumberFormat="1" applyFont="1" applyFill="1" applyBorder="1" applyAlignment="1">
      <alignment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justify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justify"/>
    </xf>
    <xf numFmtId="4" fontId="7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left" vertical="top" wrapText="1"/>
    </xf>
    <xf numFmtId="4" fontId="14" fillId="0" borderId="1" xfId="0" applyNumberFormat="1" applyFont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left" vertical="top" wrapText="1"/>
    </xf>
    <xf numFmtId="4" fontId="2" fillId="0" borderId="10" xfId="0" applyNumberFormat="1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left" vertical="top" wrapText="1"/>
    </xf>
    <xf numFmtId="4" fontId="2" fillId="0" borderId="12" xfId="0" applyNumberFormat="1" applyFont="1" applyFill="1" applyBorder="1" applyAlignment="1">
      <alignment horizontal="left" vertical="top" wrapText="1"/>
    </xf>
    <xf numFmtId="4" fontId="2" fillId="0" borderId="13" xfId="0" applyNumberFormat="1" applyFont="1" applyFill="1" applyBorder="1" applyAlignment="1">
      <alignment horizontal="left" vertical="top" wrapText="1"/>
    </xf>
    <xf numFmtId="4" fontId="2" fillId="0" borderId="14" xfId="0" applyNumberFormat="1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justify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4" fontId="14" fillId="0" borderId="5" xfId="0" applyNumberFormat="1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left" vertical="top" wrapText="1"/>
    </xf>
    <xf numFmtId="4" fontId="8" fillId="0" borderId="7" xfId="0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right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77"/>
  <sheetViews>
    <sheetView tabSelected="1" view="pageBreakPreview" zoomScale="80" zoomScaleNormal="100" zoomScaleSheetLayoutView="80" workbookViewId="0">
      <selection activeCell="P182" sqref="P178:P182"/>
    </sheetView>
  </sheetViews>
  <sheetFormatPr defaultRowHeight="12.75"/>
  <cols>
    <col min="1" max="1" width="7.140625" style="1" customWidth="1"/>
    <col min="2" max="2" width="9.140625" style="1"/>
    <col min="3" max="3" width="20.140625" style="1" customWidth="1"/>
    <col min="4" max="4" width="13.28515625" style="1" customWidth="1"/>
    <col min="5" max="5" width="7.42578125" style="1" customWidth="1"/>
    <col min="6" max="6" width="11.7109375" style="1" customWidth="1"/>
    <col min="7" max="7" width="16.42578125" style="1" customWidth="1"/>
    <col min="8" max="8" width="13.140625" style="4" customWidth="1"/>
    <col min="9" max="9" width="11.85546875" style="1" customWidth="1"/>
    <col min="10" max="10" width="11.85546875" style="32" customWidth="1"/>
    <col min="11" max="11" width="13" style="1" customWidth="1"/>
    <col min="12" max="13" width="12.7109375" style="1" customWidth="1"/>
    <col min="14" max="14" width="39.28515625" style="1" customWidth="1"/>
    <col min="15" max="15" width="10" style="1" bestFit="1" customWidth="1"/>
    <col min="16" max="16384" width="9.140625" style="1"/>
  </cols>
  <sheetData>
    <row r="1" spans="1:36" customFormat="1" ht="19.5" customHeight="1">
      <c r="B1" s="120" t="s">
        <v>92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36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1:36" customFormat="1" ht="36.75" customHeight="1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36" customFormat="1" ht="34.5" customHeight="1">
      <c r="B4" s="122" t="s">
        <v>95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36" customFormat="1" ht="17.25" customHeight="1">
      <c r="A5" s="61"/>
      <c r="B5" s="62"/>
      <c r="C5" s="63"/>
      <c r="D5" s="63"/>
      <c r="E5" s="63"/>
      <c r="F5" s="63"/>
      <c r="G5" s="63"/>
      <c r="H5" s="63"/>
      <c r="I5" s="63"/>
      <c r="J5" s="64"/>
      <c r="K5" s="63"/>
      <c r="L5" s="63"/>
      <c r="M5" s="63"/>
      <c r="N5" s="65"/>
    </row>
    <row r="6" spans="1:36" s="9" customFormat="1" ht="38.25">
      <c r="A6" s="9" t="s">
        <v>18</v>
      </c>
      <c r="B6" s="125" t="s">
        <v>19</v>
      </c>
      <c r="C6" s="125"/>
      <c r="D6" s="52" t="s">
        <v>20</v>
      </c>
      <c r="E6" s="52" t="s">
        <v>10</v>
      </c>
      <c r="F6" s="52" t="s">
        <v>11</v>
      </c>
      <c r="G6" s="52" t="s">
        <v>41</v>
      </c>
      <c r="H6" s="17">
        <v>2020</v>
      </c>
      <c r="I6" s="52">
        <v>2021</v>
      </c>
      <c r="J6" s="27">
        <v>2022</v>
      </c>
      <c r="K6" s="52">
        <v>2023</v>
      </c>
      <c r="L6" s="52">
        <v>2024</v>
      </c>
      <c r="M6" s="52">
        <v>2025</v>
      </c>
      <c r="N6" s="52" t="s">
        <v>12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s="7" customFormat="1">
      <c r="A7" s="7">
        <v>1</v>
      </c>
      <c r="B7" s="124">
        <v>2</v>
      </c>
      <c r="C7" s="124"/>
      <c r="D7" s="55">
        <v>3</v>
      </c>
      <c r="E7" s="55">
        <v>5</v>
      </c>
      <c r="F7" s="55">
        <v>6</v>
      </c>
      <c r="G7" s="55">
        <v>7</v>
      </c>
      <c r="H7" s="16">
        <v>8</v>
      </c>
      <c r="I7" s="55">
        <v>9</v>
      </c>
      <c r="J7" s="28">
        <v>10</v>
      </c>
      <c r="K7" s="55">
        <v>11</v>
      </c>
      <c r="L7" s="55">
        <v>12</v>
      </c>
      <c r="M7" s="55">
        <v>13</v>
      </c>
      <c r="N7" s="55">
        <v>14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8"/>
    </row>
    <row r="8" spans="1:36" ht="25.5" customHeight="1">
      <c r="A8" s="100" t="s">
        <v>17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</row>
    <row r="9" spans="1:36" ht="12.75" customHeight="1">
      <c r="A9" s="101">
        <v>1</v>
      </c>
      <c r="B9" s="82" t="s">
        <v>77</v>
      </c>
      <c r="C9" s="82"/>
      <c r="D9" s="82" t="s">
        <v>88</v>
      </c>
      <c r="E9" s="82" t="s">
        <v>1</v>
      </c>
      <c r="F9" s="69" t="s">
        <v>3</v>
      </c>
      <c r="G9" s="70">
        <f>SUM(H9:M9)</f>
        <v>947320.2</v>
      </c>
      <c r="H9" s="70">
        <f>H11+H12+H14+H15</f>
        <v>20000</v>
      </c>
      <c r="I9" s="70">
        <f>I11+I12+I14+I15</f>
        <v>248340</v>
      </c>
      <c r="J9" s="70">
        <f>SUM(J11:J15)</f>
        <v>192300</v>
      </c>
      <c r="K9" s="70">
        <f>K11+K12+K14+K15</f>
        <v>286580.2</v>
      </c>
      <c r="L9" s="70">
        <f>L11+L12+L14+L15</f>
        <v>100050</v>
      </c>
      <c r="M9" s="70">
        <f>M11+M12+M14</f>
        <v>100050</v>
      </c>
      <c r="N9" s="106" t="s">
        <v>100</v>
      </c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</row>
    <row r="10" spans="1:36">
      <c r="A10" s="101"/>
      <c r="B10" s="82"/>
      <c r="C10" s="82"/>
      <c r="D10" s="82"/>
      <c r="E10" s="82"/>
      <c r="F10" s="51" t="s">
        <v>4</v>
      </c>
      <c r="G10" s="54"/>
      <c r="H10" s="54"/>
      <c r="I10" s="54"/>
      <c r="J10" s="53"/>
      <c r="K10" s="54"/>
      <c r="L10" s="54"/>
      <c r="M10" s="54"/>
      <c r="N10" s="82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</row>
    <row r="11" spans="1:36" ht="25.5">
      <c r="A11" s="101"/>
      <c r="B11" s="82"/>
      <c r="C11" s="82"/>
      <c r="D11" s="82"/>
      <c r="E11" s="82"/>
      <c r="F11" s="51" t="s">
        <v>5</v>
      </c>
      <c r="G11" s="54">
        <f>SUM(H11:L11)</f>
        <v>0</v>
      </c>
      <c r="H11" s="54">
        <v>0</v>
      </c>
      <c r="I11" s="54">
        <v>0</v>
      </c>
      <c r="J11" s="53">
        <v>0</v>
      </c>
      <c r="K11" s="54">
        <v>0</v>
      </c>
      <c r="L11" s="54">
        <v>0</v>
      </c>
      <c r="M11" s="54">
        <v>0</v>
      </c>
      <c r="N11" s="82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</row>
    <row r="12" spans="1:36">
      <c r="A12" s="101"/>
      <c r="B12" s="82"/>
      <c r="C12" s="82"/>
      <c r="D12" s="82"/>
      <c r="E12" s="82"/>
      <c r="F12" s="82" t="s">
        <v>6</v>
      </c>
      <c r="G12" s="88">
        <f>SUM(H12:M13)</f>
        <v>272400</v>
      </c>
      <c r="H12" s="88">
        <v>0</v>
      </c>
      <c r="I12" s="88">
        <v>150000</v>
      </c>
      <c r="J12" s="84">
        <v>122400</v>
      </c>
      <c r="K12" s="88">
        <v>0</v>
      </c>
      <c r="L12" s="88">
        <v>0</v>
      </c>
      <c r="M12" s="94">
        <v>0</v>
      </c>
      <c r="N12" s="82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</row>
    <row r="13" spans="1:36" s="5" customFormat="1">
      <c r="A13" s="101"/>
      <c r="B13" s="82"/>
      <c r="C13" s="82"/>
      <c r="D13" s="82"/>
      <c r="E13" s="82"/>
      <c r="F13" s="82"/>
      <c r="G13" s="88"/>
      <c r="H13" s="88"/>
      <c r="I13" s="88"/>
      <c r="J13" s="84"/>
      <c r="K13" s="88"/>
      <c r="L13" s="88"/>
      <c r="M13" s="99"/>
      <c r="N13" s="82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</row>
    <row r="14" spans="1:36" s="6" customFormat="1" ht="25.5">
      <c r="A14" s="101"/>
      <c r="B14" s="82"/>
      <c r="C14" s="82"/>
      <c r="D14" s="82"/>
      <c r="E14" s="82"/>
      <c r="F14" s="67" t="s">
        <v>7</v>
      </c>
      <c r="G14" s="68">
        <f>SUM(H14:M14)</f>
        <v>674920.2</v>
      </c>
      <c r="H14" s="68">
        <v>20000</v>
      </c>
      <c r="I14" s="68">
        <v>98340</v>
      </c>
      <c r="J14" s="68">
        <v>69900</v>
      </c>
      <c r="K14" s="68">
        <v>286580.2</v>
      </c>
      <c r="L14" s="68">
        <v>100050</v>
      </c>
      <c r="M14" s="68">
        <v>100050</v>
      </c>
      <c r="N14" s="82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</row>
    <row r="15" spans="1:36" ht="297" customHeight="1">
      <c r="A15" s="101"/>
      <c r="B15" s="82"/>
      <c r="C15" s="82"/>
      <c r="D15" s="82"/>
      <c r="E15" s="82"/>
      <c r="F15" s="51" t="s">
        <v>8</v>
      </c>
      <c r="G15" s="54">
        <f>SUM(H15:L15)</f>
        <v>0</v>
      </c>
      <c r="H15" s="54">
        <v>0</v>
      </c>
      <c r="I15" s="54">
        <v>0</v>
      </c>
      <c r="J15" s="53">
        <v>0</v>
      </c>
      <c r="K15" s="54">
        <v>0</v>
      </c>
      <c r="L15" s="54">
        <v>0</v>
      </c>
      <c r="M15" s="54">
        <v>0</v>
      </c>
      <c r="N15" s="82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</row>
    <row r="16" spans="1:36" ht="12.75" customHeight="1">
      <c r="A16" s="101">
        <v>2</v>
      </c>
      <c r="B16" s="82" t="s">
        <v>52</v>
      </c>
      <c r="C16" s="82"/>
      <c r="D16" s="83"/>
      <c r="E16" s="82" t="s">
        <v>1</v>
      </c>
      <c r="F16" s="69" t="s">
        <v>9</v>
      </c>
      <c r="G16" s="70">
        <f>SUM(G18:G21)</f>
        <v>465926.1</v>
      </c>
      <c r="H16" s="70">
        <f t="shared" ref="H16:K16" si="0">H18+H19+H20+H21</f>
        <v>80000</v>
      </c>
      <c r="I16" s="70">
        <f t="shared" si="0"/>
        <v>169690</v>
      </c>
      <c r="J16" s="70">
        <f>J18+J19+J20+J21</f>
        <v>70000</v>
      </c>
      <c r="K16" s="70">
        <f t="shared" si="0"/>
        <v>46236.1</v>
      </c>
      <c r="L16" s="70">
        <f>L18+L19+L20+L21</f>
        <v>50000</v>
      </c>
      <c r="M16" s="70">
        <f>M18+M19+M20+M21</f>
        <v>50000</v>
      </c>
      <c r="N16" s="82" t="s">
        <v>84</v>
      </c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</row>
    <row r="17" spans="1:29">
      <c r="A17" s="101"/>
      <c r="B17" s="82"/>
      <c r="C17" s="82"/>
      <c r="D17" s="83"/>
      <c r="E17" s="82"/>
      <c r="F17" s="51" t="s">
        <v>4</v>
      </c>
      <c r="G17" s="54"/>
      <c r="H17" s="54"/>
      <c r="I17" s="54"/>
      <c r="J17" s="53"/>
      <c r="K17" s="54"/>
      <c r="L17" s="54"/>
      <c r="M17" s="54"/>
      <c r="N17" s="82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</row>
    <row r="18" spans="1:29" ht="27.75" customHeight="1">
      <c r="A18" s="101"/>
      <c r="B18" s="82"/>
      <c r="C18" s="82"/>
      <c r="D18" s="83"/>
      <c r="E18" s="82"/>
      <c r="F18" s="51" t="s">
        <v>5</v>
      </c>
      <c r="G18" s="54">
        <f>SUM(H18:L18)</f>
        <v>0</v>
      </c>
      <c r="H18" s="54">
        <v>0</v>
      </c>
      <c r="I18" s="54">
        <v>0</v>
      </c>
      <c r="J18" s="53">
        <v>0</v>
      </c>
      <c r="K18" s="54">
        <v>0</v>
      </c>
      <c r="L18" s="54">
        <v>0</v>
      </c>
      <c r="M18" s="54">
        <v>0</v>
      </c>
      <c r="N18" s="82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</row>
    <row r="19" spans="1:29" s="5" customFormat="1" ht="25.5">
      <c r="A19" s="101"/>
      <c r="B19" s="82"/>
      <c r="C19" s="82"/>
      <c r="D19" s="83"/>
      <c r="E19" s="82"/>
      <c r="F19" s="51" t="s">
        <v>6</v>
      </c>
      <c r="G19" s="54">
        <f>SUM(H19:L19)</f>
        <v>0</v>
      </c>
      <c r="H19" s="54">
        <v>0</v>
      </c>
      <c r="I19" s="54">
        <v>0</v>
      </c>
      <c r="J19" s="53">
        <v>0</v>
      </c>
      <c r="K19" s="54">
        <v>0</v>
      </c>
      <c r="L19" s="54">
        <v>0</v>
      </c>
      <c r="M19" s="54">
        <v>0</v>
      </c>
      <c r="N19" s="82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</row>
    <row r="20" spans="1:29" s="6" customFormat="1" ht="25.5">
      <c r="A20" s="101"/>
      <c r="B20" s="82"/>
      <c r="C20" s="82"/>
      <c r="D20" s="83"/>
      <c r="E20" s="82"/>
      <c r="F20" s="67" t="s">
        <v>7</v>
      </c>
      <c r="G20" s="68">
        <f>SUM(H20:M20)</f>
        <v>465926.1</v>
      </c>
      <c r="H20" s="68">
        <v>80000</v>
      </c>
      <c r="I20" s="68">
        <v>169690</v>
      </c>
      <c r="J20" s="68">
        <v>70000</v>
      </c>
      <c r="K20" s="68">
        <v>46236.1</v>
      </c>
      <c r="L20" s="68">
        <v>50000</v>
      </c>
      <c r="M20" s="68">
        <v>50000</v>
      </c>
      <c r="N20" s="82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</row>
    <row r="21" spans="1:29" ht="27.75" customHeight="1">
      <c r="A21" s="101"/>
      <c r="B21" s="82"/>
      <c r="C21" s="82"/>
      <c r="D21" s="83"/>
      <c r="E21" s="82"/>
      <c r="F21" s="51" t="s">
        <v>8</v>
      </c>
      <c r="G21" s="54">
        <f>SUM(H21:L21)</f>
        <v>0</v>
      </c>
      <c r="H21" s="54">
        <v>0</v>
      </c>
      <c r="I21" s="54">
        <v>0</v>
      </c>
      <c r="J21" s="53">
        <v>0</v>
      </c>
      <c r="K21" s="54">
        <v>0</v>
      </c>
      <c r="L21" s="54">
        <v>0</v>
      </c>
      <c r="M21" s="54">
        <v>0</v>
      </c>
      <c r="N21" s="82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</row>
    <row r="22" spans="1:29" ht="12.75" customHeight="1">
      <c r="A22" s="101">
        <v>3</v>
      </c>
      <c r="B22" s="82" t="s">
        <v>15</v>
      </c>
      <c r="C22" s="82"/>
      <c r="D22" s="83" t="s">
        <v>87</v>
      </c>
      <c r="E22" s="82" t="s">
        <v>1</v>
      </c>
      <c r="F22" s="69" t="s">
        <v>3</v>
      </c>
      <c r="G22" s="70">
        <f t="shared" ref="G22:L22" si="1">G24+G25+G26+G27</f>
        <v>0</v>
      </c>
      <c r="H22" s="70">
        <f t="shared" si="1"/>
        <v>0</v>
      </c>
      <c r="I22" s="70">
        <f t="shared" si="1"/>
        <v>0</v>
      </c>
      <c r="J22" s="70">
        <f t="shared" si="1"/>
        <v>0</v>
      </c>
      <c r="K22" s="70">
        <f t="shared" si="1"/>
        <v>0</v>
      </c>
      <c r="L22" s="70">
        <f t="shared" si="1"/>
        <v>0</v>
      </c>
      <c r="M22" s="70">
        <f>M24+M25+M26+M27</f>
        <v>0</v>
      </c>
      <c r="N22" s="82" t="s">
        <v>79</v>
      </c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</row>
    <row r="23" spans="1:29">
      <c r="A23" s="101"/>
      <c r="B23" s="82"/>
      <c r="C23" s="82"/>
      <c r="D23" s="83"/>
      <c r="E23" s="82"/>
      <c r="F23" s="51" t="s">
        <v>4</v>
      </c>
      <c r="G23" s="54"/>
      <c r="H23" s="54"/>
      <c r="I23" s="54"/>
      <c r="J23" s="53"/>
      <c r="K23" s="54"/>
      <c r="L23" s="54"/>
      <c r="M23" s="54"/>
      <c r="N23" s="82"/>
      <c r="O23" s="3"/>
      <c r="P23" s="3"/>
      <c r="Q23" s="3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</row>
    <row r="24" spans="1:29" ht="27" customHeight="1">
      <c r="A24" s="101"/>
      <c r="B24" s="82"/>
      <c r="C24" s="82"/>
      <c r="D24" s="83"/>
      <c r="E24" s="82"/>
      <c r="F24" s="51" t="s">
        <v>5</v>
      </c>
      <c r="G24" s="54">
        <f>H24+I24+J24+L24</f>
        <v>0</v>
      </c>
      <c r="H24" s="54">
        <v>0</v>
      </c>
      <c r="I24" s="54">
        <v>0</v>
      </c>
      <c r="J24" s="53">
        <v>0</v>
      </c>
      <c r="K24" s="54">
        <v>0</v>
      </c>
      <c r="L24" s="54">
        <v>0</v>
      </c>
      <c r="M24" s="54">
        <v>0</v>
      </c>
      <c r="N24" s="82"/>
      <c r="O24" s="3"/>
      <c r="P24" s="3"/>
      <c r="Q24" s="3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</row>
    <row r="25" spans="1:29" s="5" customFormat="1" ht="25.5">
      <c r="A25" s="101"/>
      <c r="B25" s="82"/>
      <c r="C25" s="82"/>
      <c r="D25" s="83"/>
      <c r="E25" s="82"/>
      <c r="F25" s="51" t="s">
        <v>6</v>
      </c>
      <c r="G25" s="54">
        <f>SUM(H25:L25)</f>
        <v>0</v>
      </c>
      <c r="H25" s="54">
        <v>0</v>
      </c>
      <c r="I25" s="54">
        <v>0</v>
      </c>
      <c r="J25" s="66">
        <v>0</v>
      </c>
      <c r="K25" s="54">
        <v>0</v>
      </c>
      <c r="L25" s="54">
        <v>0</v>
      </c>
      <c r="M25" s="54">
        <v>0</v>
      </c>
      <c r="N25" s="82"/>
      <c r="O25" s="3"/>
      <c r="P25" s="3"/>
      <c r="Q25" s="3"/>
      <c r="R25" s="3"/>
      <c r="S25" s="3"/>
      <c r="T25" s="3"/>
      <c r="U25" s="4"/>
      <c r="V25" s="4"/>
      <c r="W25" s="4"/>
      <c r="X25" s="4"/>
      <c r="Y25" s="4"/>
      <c r="Z25" s="4"/>
      <c r="AA25" s="4"/>
      <c r="AB25" s="4"/>
      <c r="AC25" s="4"/>
    </row>
    <row r="26" spans="1:29" s="6" customFormat="1" ht="25.5">
      <c r="A26" s="101"/>
      <c r="B26" s="82"/>
      <c r="C26" s="82"/>
      <c r="D26" s="83"/>
      <c r="E26" s="82"/>
      <c r="F26" s="67" t="s">
        <v>7</v>
      </c>
      <c r="G26" s="68">
        <f>SUM(H26:L26)</f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82"/>
      <c r="O26" s="3"/>
      <c r="P26" s="3"/>
      <c r="Q26" s="3"/>
      <c r="R26" s="3"/>
      <c r="S26" s="3"/>
      <c r="T26" s="3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>
      <c r="A27" s="101"/>
      <c r="B27" s="82"/>
      <c r="C27" s="82"/>
      <c r="D27" s="83"/>
      <c r="E27" s="82"/>
      <c r="F27" s="82" t="s">
        <v>8</v>
      </c>
      <c r="G27" s="88">
        <f>SUM(H27:L27)</f>
        <v>0</v>
      </c>
      <c r="H27" s="88">
        <v>0</v>
      </c>
      <c r="I27" s="88">
        <v>0</v>
      </c>
      <c r="J27" s="84">
        <v>0</v>
      </c>
      <c r="K27" s="88">
        <v>0</v>
      </c>
      <c r="L27" s="88">
        <v>0</v>
      </c>
      <c r="M27" s="94">
        <v>0</v>
      </c>
      <c r="N27" s="82"/>
      <c r="O27" s="3"/>
      <c r="P27" s="3"/>
      <c r="Q27" s="3"/>
      <c r="R27" s="3"/>
      <c r="S27" s="3"/>
      <c r="T27" s="3"/>
      <c r="U27" s="4"/>
      <c r="V27" s="4"/>
      <c r="W27" s="4"/>
      <c r="X27" s="4"/>
      <c r="Y27" s="4"/>
      <c r="Z27" s="4"/>
      <c r="AA27" s="4"/>
      <c r="AB27" s="4"/>
      <c r="AC27" s="4"/>
    </row>
    <row r="28" spans="1:29">
      <c r="A28" s="101"/>
      <c r="B28" s="82"/>
      <c r="C28" s="82"/>
      <c r="D28" s="83"/>
      <c r="E28" s="82"/>
      <c r="F28" s="82"/>
      <c r="G28" s="88"/>
      <c r="H28" s="88"/>
      <c r="I28" s="88"/>
      <c r="J28" s="84"/>
      <c r="K28" s="88"/>
      <c r="L28" s="88"/>
      <c r="M28" s="99"/>
      <c r="N28" s="82"/>
      <c r="O28" s="3"/>
      <c r="P28" s="3"/>
      <c r="Q28" s="3"/>
      <c r="R28" s="3"/>
      <c r="S28" s="3"/>
      <c r="T28" s="3"/>
      <c r="U28" s="4"/>
      <c r="V28" s="4"/>
      <c r="W28" s="4"/>
      <c r="X28" s="4"/>
      <c r="Y28" s="4"/>
      <c r="Z28" s="4"/>
      <c r="AA28" s="4"/>
      <c r="AB28" s="4"/>
      <c r="AC28" s="4"/>
    </row>
    <row r="29" spans="1:29" ht="1.5" hidden="1" customHeight="1">
      <c r="A29" s="101">
        <v>5</v>
      </c>
      <c r="B29" s="82" t="s">
        <v>16</v>
      </c>
      <c r="C29" s="82"/>
      <c r="D29" s="83" t="s">
        <v>13</v>
      </c>
      <c r="E29" s="82" t="s">
        <v>2</v>
      </c>
      <c r="F29" s="51" t="s">
        <v>3</v>
      </c>
      <c r="G29" s="56">
        <v>0</v>
      </c>
      <c r="H29" s="56">
        <f>SUM(H31:H35)</f>
        <v>0</v>
      </c>
      <c r="I29" s="56">
        <v>0</v>
      </c>
      <c r="J29" s="57">
        <f>SUM(J31:J35)</f>
        <v>0</v>
      </c>
      <c r="K29" s="56">
        <v>0</v>
      </c>
      <c r="L29" s="56">
        <v>0</v>
      </c>
      <c r="M29" s="56"/>
      <c r="N29" s="106"/>
      <c r="O29" s="3"/>
      <c r="P29" s="3"/>
      <c r="Q29" s="3"/>
      <c r="R29" s="3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</row>
    <row r="30" spans="1:29" ht="14.25" hidden="1" customHeight="1">
      <c r="A30" s="101"/>
      <c r="B30" s="82"/>
      <c r="C30" s="82"/>
      <c r="D30" s="83"/>
      <c r="E30" s="82"/>
      <c r="F30" s="51" t="s">
        <v>4</v>
      </c>
      <c r="G30" s="56"/>
      <c r="H30" s="56"/>
      <c r="I30" s="56"/>
      <c r="J30" s="57"/>
      <c r="K30" s="56"/>
      <c r="L30" s="56"/>
      <c r="M30" s="56"/>
      <c r="N30" s="107"/>
      <c r="O30" s="3"/>
      <c r="P30" s="3"/>
      <c r="Q30" s="3"/>
      <c r="R30" s="3"/>
      <c r="S30" s="3"/>
      <c r="T30" s="3"/>
      <c r="U30" s="4"/>
      <c r="V30" s="4"/>
      <c r="W30" s="4"/>
      <c r="X30" s="4"/>
      <c r="Y30" s="4"/>
      <c r="Z30" s="4"/>
      <c r="AA30" s="4"/>
      <c r="AB30" s="4"/>
      <c r="AC30" s="4"/>
    </row>
    <row r="31" spans="1:29" ht="25.5" hidden="1" customHeight="1">
      <c r="A31" s="101"/>
      <c r="B31" s="82"/>
      <c r="C31" s="82"/>
      <c r="D31" s="83"/>
      <c r="E31" s="82"/>
      <c r="F31" s="51" t="s">
        <v>5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/>
      <c r="N31" s="107"/>
      <c r="O31" s="3"/>
      <c r="P31" s="3"/>
      <c r="Q31" s="3"/>
      <c r="R31" s="3"/>
      <c r="S31" s="3"/>
      <c r="T31" s="3"/>
      <c r="U31" s="4"/>
      <c r="V31" s="4"/>
      <c r="W31" s="4"/>
      <c r="X31" s="4"/>
      <c r="Y31" s="4"/>
      <c r="Z31" s="4"/>
      <c r="AA31" s="4"/>
      <c r="AB31" s="4"/>
      <c r="AC31" s="4"/>
    </row>
    <row r="32" spans="1:29" s="5" customFormat="1" ht="25.5" hidden="1" customHeight="1">
      <c r="A32" s="101"/>
      <c r="B32" s="82"/>
      <c r="C32" s="82"/>
      <c r="D32" s="83"/>
      <c r="E32" s="82"/>
      <c r="F32" s="51" t="s">
        <v>6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/>
      <c r="N32" s="107"/>
      <c r="O32" s="3"/>
      <c r="P32" s="3"/>
      <c r="Q32" s="3"/>
      <c r="R32" s="3"/>
      <c r="S32" s="3"/>
      <c r="T32" s="3"/>
      <c r="U32" s="4"/>
      <c r="V32" s="4"/>
      <c r="W32" s="4"/>
      <c r="X32" s="4"/>
      <c r="Y32" s="4"/>
      <c r="Z32" s="4"/>
      <c r="AA32" s="4"/>
      <c r="AB32" s="4"/>
      <c r="AC32" s="4"/>
    </row>
    <row r="33" spans="1:29" s="6" customFormat="1" ht="25.5" hidden="1" customHeight="1">
      <c r="A33" s="101"/>
      <c r="B33" s="82"/>
      <c r="C33" s="82"/>
      <c r="D33" s="83"/>
      <c r="E33" s="82"/>
      <c r="F33" s="51" t="s">
        <v>7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/>
      <c r="N33" s="107"/>
      <c r="O33" s="3"/>
      <c r="P33" s="3"/>
      <c r="Q33" s="3"/>
      <c r="R33" s="3"/>
      <c r="S33" s="3"/>
      <c r="T33" s="3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hidden="1" customHeight="1">
      <c r="A34" s="101"/>
      <c r="B34" s="82"/>
      <c r="C34" s="82"/>
      <c r="D34" s="83"/>
      <c r="E34" s="82"/>
      <c r="F34" s="82" t="s">
        <v>8</v>
      </c>
      <c r="G34" s="90">
        <v>0</v>
      </c>
      <c r="H34" s="90">
        <v>0</v>
      </c>
      <c r="I34" s="90">
        <v>0</v>
      </c>
      <c r="J34" s="97">
        <v>0</v>
      </c>
      <c r="K34" s="90">
        <v>0</v>
      </c>
      <c r="L34" s="90">
        <v>0</v>
      </c>
      <c r="M34" s="56"/>
      <c r="N34" s="107"/>
      <c r="O34" s="3"/>
      <c r="P34" s="3"/>
      <c r="Q34" s="3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hidden="1" customHeight="1">
      <c r="A35" s="101"/>
      <c r="B35" s="82"/>
      <c r="C35" s="82"/>
      <c r="D35" s="83"/>
      <c r="E35" s="82"/>
      <c r="F35" s="82"/>
      <c r="G35" s="90"/>
      <c r="H35" s="90"/>
      <c r="I35" s="90"/>
      <c r="J35" s="97"/>
      <c r="K35" s="90"/>
      <c r="L35" s="90"/>
      <c r="M35" s="56"/>
      <c r="N35" s="107"/>
      <c r="O35" s="3"/>
      <c r="P35" s="3"/>
      <c r="Q35" s="3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</row>
    <row r="36" spans="1:29" ht="12" customHeight="1">
      <c r="A36" s="101">
        <v>4</v>
      </c>
      <c r="B36" s="82" t="s">
        <v>85</v>
      </c>
      <c r="C36" s="82"/>
      <c r="D36" s="83" t="s">
        <v>88</v>
      </c>
      <c r="E36" s="82" t="s">
        <v>1</v>
      </c>
      <c r="F36" s="69" t="s">
        <v>3</v>
      </c>
      <c r="G36" s="70">
        <f t="shared" ref="G36:L36" si="2">G38+G39+G40+G41</f>
        <v>27944.32</v>
      </c>
      <c r="H36" s="70">
        <f t="shared" si="2"/>
        <v>0</v>
      </c>
      <c r="I36" s="70">
        <f t="shared" si="2"/>
        <v>0</v>
      </c>
      <c r="J36" s="70">
        <f t="shared" si="2"/>
        <v>27944.32</v>
      </c>
      <c r="K36" s="70">
        <f t="shared" si="2"/>
        <v>0</v>
      </c>
      <c r="L36" s="70">
        <f t="shared" si="2"/>
        <v>0</v>
      </c>
      <c r="M36" s="70">
        <v>0</v>
      </c>
      <c r="N36" s="82" t="s">
        <v>86</v>
      </c>
      <c r="O36" s="3"/>
      <c r="P36" s="3"/>
      <c r="Q36" s="3"/>
      <c r="R36" s="3"/>
      <c r="S36" s="3"/>
      <c r="T36" s="3"/>
      <c r="U36" s="4"/>
      <c r="V36" s="4"/>
      <c r="W36" s="4"/>
      <c r="X36" s="4"/>
      <c r="Y36" s="4"/>
      <c r="Z36" s="4"/>
      <c r="AA36" s="4"/>
      <c r="AB36" s="4"/>
      <c r="AC36" s="4"/>
    </row>
    <row r="37" spans="1:29" ht="27" customHeight="1">
      <c r="A37" s="101"/>
      <c r="B37" s="82"/>
      <c r="C37" s="82"/>
      <c r="D37" s="83"/>
      <c r="E37" s="82"/>
      <c r="F37" s="78" t="s">
        <v>4</v>
      </c>
      <c r="G37" s="79"/>
      <c r="H37" s="79"/>
      <c r="I37" s="79"/>
      <c r="J37" s="80"/>
      <c r="K37" s="79"/>
      <c r="L37" s="79"/>
      <c r="M37" s="79"/>
      <c r="N37" s="82"/>
      <c r="O37" s="3"/>
      <c r="P37" s="3"/>
      <c r="Q37" s="3"/>
      <c r="R37" s="3"/>
      <c r="S37" s="3"/>
      <c r="T37" s="3"/>
      <c r="U37" s="4"/>
      <c r="V37" s="4"/>
      <c r="W37" s="4"/>
      <c r="X37" s="4"/>
      <c r="Y37" s="4"/>
      <c r="Z37" s="4"/>
      <c r="AA37" s="4"/>
      <c r="AB37" s="4"/>
      <c r="AC37" s="4"/>
    </row>
    <row r="38" spans="1:29" ht="25.5">
      <c r="A38" s="101"/>
      <c r="B38" s="82"/>
      <c r="C38" s="82"/>
      <c r="D38" s="83"/>
      <c r="E38" s="82"/>
      <c r="F38" s="78" t="s">
        <v>5</v>
      </c>
      <c r="G38" s="79">
        <f>H38+I38+J38+L38</f>
        <v>0</v>
      </c>
      <c r="H38" s="79">
        <v>0</v>
      </c>
      <c r="I38" s="79">
        <v>0</v>
      </c>
      <c r="J38" s="80">
        <v>0</v>
      </c>
      <c r="K38" s="79">
        <v>0</v>
      </c>
      <c r="L38" s="79">
        <v>0</v>
      </c>
      <c r="M38" s="79">
        <v>0</v>
      </c>
      <c r="N38" s="82"/>
      <c r="O38" s="3"/>
      <c r="P38" s="3"/>
      <c r="Q38" s="3"/>
      <c r="R38" s="3"/>
      <c r="S38" s="3"/>
      <c r="T38" s="3"/>
      <c r="U38" s="4"/>
      <c r="V38" s="4"/>
      <c r="W38" s="4"/>
      <c r="X38" s="4"/>
      <c r="Y38" s="4"/>
      <c r="Z38" s="4"/>
      <c r="AA38" s="4"/>
      <c r="AB38" s="4"/>
      <c r="AC38" s="4"/>
    </row>
    <row r="39" spans="1:29" ht="22.5" customHeight="1">
      <c r="A39" s="101"/>
      <c r="B39" s="82"/>
      <c r="C39" s="82"/>
      <c r="D39" s="83"/>
      <c r="E39" s="82"/>
      <c r="F39" s="78" t="s">
        <v>6</v>
      </c>
      <c r="G39" s="79">
        <f>SUM(H39:L39)</f>
        <v>0</v>
      </c>
      <c r="H39" s="79">
        <v>0</v>
      </c>
      <c r="I39" s="79">
        <v>0</v>
      </c>
      <c r="J39" s="66">
        <v>0</v>
      </c>
      <c r="K39" s="79">
        <v>0</v>
      </c>
      <c r="L39" s="79">
        <v>0</v>
      </c>
      <c r="M39" s="79">
        <v>0</v>
      </c>
      <c r="N39" s="82"/>
      <c r="O39" s="3"/>
      <c r="P39" s="3"/>
      <c r="Q39" s="3"/>
      <c r="R39" s="3"/>
      <c r="S39" s="3"/>
      <c r="T39" s="3"/>
      <c r="U39" s="4"/>
      <c r="V39" s="4"/>
      <c r="W39" s="4"/>
      <c r="X39" s="4"/>
      <c r="Y39" s="4"/>
      <c r="Z39" s="4"/>
      <c r="AA39" s="4"/>
      <c r="AB39" s="4"/>
      <c r="AC39" s="4"/>
    </row>
    <row r="40" spans="1:29" ht="25.5">
      <c r="A40" s="101"/>
      <c r="B40" s="82"/>
      <c r="C40" s="82"/>
      <c r="D40" s="83"/>
      <c r="E40" s="82"/>
      <c r="F40" s="67" t="s">
        <v>7</v>
      </c>
      <c r="G40" s="68">
        <f>SUM(H40:L40)</f>
        <v>27944.32</v>
      </c>
      <c r="H40" s="68">
        <v>0</v>
      </c>
      <c r="I40" s="68">
        <v>0</v>
      </c>
      <c r="J40" s="68">
        <v>27944.32</v>
      </c>
      <c r="K40" s="68">
        <v>0</v>
      </c>
      <c r="L40" s="68">
        <v>0</v>
      </c>
      <c r="M40" s="68">
        <v>0</v>
      </c>
      <c r="N40" s="82"/>
      <c r="O40" s="3"/>
      <c r="P40" s="3"/>
      <c r="Q40" s="3"/>
      <c r="R40" s="3"/>
      <c r="S40" s="3"/>
      <c r="T40" s="3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>
      <c r="A41" s="101"/>
      <c r="B41" s="82"/>
      <c r="C41" s="82"/>
      <c r="D41" s="83"/>
      <c r="E41" s="82"/>
      <c r="F41" s="82" t="s">
        <v>8</v>
      </c>
      <c r="G41" s="88">
        <f>SUM(H41:L41)</f>
        <v>0</v>
      </c>
      <c r="H41" s="88">
        <v>0</v>
      </c>
      <c r="I41" s="88">
        <v>0</v>
      </c>
      <c r="J41" s="84">
        <v>0</v>
      </c>
      <c r="K41" s="88">
        <v>0</v>
      </c>
      <c r="L41" s="88">
        <v>0</v>
      </c>
      <c r="M41" s="94">
        <v>0</v>
      </c>
      <c r="N41" s="82"/>
      <c r="O41" s="3"/>
      <c r="P41" s="3"/>
      <c r="Q41" s="3"/>
      <c r="R41" s="3"/>
      <c r="S41" s="3"/>
      <c r="T41" s="3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>
      <c r="A42" s="101"/>
      <c r="B42" s="82"/>
      <c r="C42" s="82"/>
      <c r="D42" s="83"/>
      <c r="E42" s="82"/>
      <c r="F42" s="82"/>
      <c r="G42" s="88"/>
      <c r="H42" s="88"/>
      <c r="I42" s="88"/>
      <c r="J42" s="84"/>
      <c r="K42" s="88"/>
      <c r="L42" s="88"/>
      <c r="M42" s="99"/>
      <c r="N42" s="82"/>
      <c r="O42" s="3"/>
      <c r="P42" s="3"/>
      <c r="Q42" s="3"/>
      <c r="R42" s="3"/>
      <c r="S42" s="3"/>
      <c r="T42" s="3"/>
      <c r="U42" s="4"/>
      <c r="V42" s="4"/>
      <c r="W42" s="4"/>
      <c r="X42" s="4"/>
      <c r="Y42" s="4"/>
      <c r="Z42" s="4"/>
      <c r="AA42" s="4"/>
      <c r="AB42" s="4"/>
      <c r="AC42" s="4"/>
    </row>
    <row r="43" spans="1:29">
      <c r="A43" s="126">
        <v>5</v>
      </c>
      <c r="B43" s="110" t="s">
        <v>97</v>
      </c>
      <c r="C43" s="111"/>
      <c r="D43" s="85" t="s">
        <v>87</v>
      </c>
      <c r="E43" s="116" t="s">
        <v>1</v>
      </c>
      <c r="F43" s="69" t="s">
        <v>3</v>
      </c>
      <c r="G43" s="70">
        <f>G45+G46+G47+G48</f>
        <v>9667</v>
      </c>
      <c r="H43" s="70">
        <f t="shared" ref="H43:L43" si="3">H45+H46+H47+H48</f>
        <v>0</v>
      </c>
      <c r="I43" s="70">
        <f t="shared" si="3"/>
        <v>0</v>
      </c>
      <c r="J43" s="70">
        <f t="shared" si="3"/>
        <v>0</v>
      </c>
      <c r="K43" s="70">
        <f t="shared" si="3"/>
        <v>9667</v>
      </c>
      <c r="L43" s="70">
        <f t="shared" si="3"/>
        <v>0</v>
      </c>
      <c r="M43" s="70">
        <f>M45+M46+M47+M48</f>
        <v>0</v>
      </c>
      <c r="N43" s="129" t="s">
        <v>98</v>
      </c>
      <c r="O43" s="3"/>
      <c r="P43" s="3"/>
      <c r="Q43" s="3"/>
      <c r="R43" s="3"/>
      <c r="S43" s="3"/>
      <c r="T43" s="3"/>
      <c r="U43" s="4"/>
      <c r="V43" s="4"/>
      <c r="W43" s="4"/>
      <c r="X43" s="4"/>
      <c r="Y43" s="4"/>
      <c r="Z43" s="4"/>
      <c r="AA43" s="4"/>
      <c r="AB43" s="4"/>
      <c r="AC43" s="4"/>
    </row>
    <row r="44" spans="1:29" ht="24.75" customHeight="1">
      <c r="A44" s="127"/>
      <c r="B44" s="112"/>
      <c r="C44" s="113"/>
      <c r="D44" s="86"/>
      <c r="E44" s="117"/>
      <c r="F44" s="78" t="s">
        <v>4</v>
      </c>
      <c r="G44" s="79"/>
      <c r="H44" s="79"/>
      <c r="I44" s="79"/>
      <c r="J44" s="80"/>
      <c r="K44" s="79"/>
      <c r="L44" s="79"/>
      <c r="M44" s="79"/>
      <c r="N44" s="130"/>
      <c r="O44" s="3"/>
      <c r="P44" s="3"/>
      <c r="Q44" s="3"/>
      <c r="R44" s="3"/>
      <c r="S44" s="3"/>
      <c r="T44" s="3"/>
      <c r="U44" s="4"/>
      <c r="V44" s="4"/>
      <c r="W44" s="4"/>
      <c r="X44" s="4"/>
      <c r="Y44" s="4"/>
      <c r="Z44" s="4"/>
      <c r="AA44" s="4"/>
      <c r="AB44" s="4"/>
      <c r="AC44" s="4"/>
    </row>
    <row r="45" spans="1:29" ht="25.5">
      <c r="A45" s="127"/>
      <c r="B45" s="112"/>
      <c r="C45" s="113"/>
      <c r="D45" s="86"/>
      <c r="E45" s="117"/>
      <c r="F45" s="78" t="s">
        <v>5</v>
      </c>
      <c r="G45" s="79">
        <f>H45+I45+J45+K45+L45</f>
        <v>8558.2900000000009</v>
      </c>
      <c r="H45" s="79">
        <v>0</v>
      </c>
      <c r="I45" s="79">
        <v>0</v>
      </c>
      <c r="J45" s="80">
        <v>0</v>
      </c>
      <c r="K45" s="79">
        <v>8558.2900000000009</v>
      </c>
      <c r="L45" s="79">
        <v>0</v>
      </c>
      <c r="M45" s="79">
        <v>0</v>
      </c>
      <c r="N45" s="130"/>
      <c r="O45" s="3"/>
      <c r="P45" s="3"/>
      <c r="Q45" s="3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</row>
    <row r="46" spans="1:29" ht="25.5">
      <c r="A46" s="127"/>
      <c r="B46" s="112"/>
      <c r="C46" s="113"/>
      <c r="D46" s="86"/>
      <c r="E46" s="117"/>
      <c r="F46" s="78" t="s">
        <v>6</v>
      </c>
      <c r="G46" s="79">
        <f>SUM(H46:L46)</f>
        <v>983.71</v>
      </c>
      <c r="H46" s="79">
        <v>0</v>
      </c>
      <c r="I46" s="79">
        <v>0</v>
      </c>
      <c r="J46" s="66">
        <v>0</v>
      </c>
      <c r="K46" s="79">
        <v>983.71</v>
      </c>
      <c r="L46" s="79">
        <v>0</v>
      </c>
      <c r="M46" s="79">
        <v>0</v>
      </c>
      <c r="N46" s="130"/>
      <c r="O46" s="3"/>
      <c r="P46" s="3"/>
      <c r="Q46" s="3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</row>
    <row r="47" spans="1:29" ht="25.5">
      <c r="A47" s="127"/>
      <c r="B47" s="112"/>
      <c r="C47" s="113"/>
      <c r="D47" s="86"/>
      <c r="E47" s="117"/>
      <c r="F47" s="67" t="s">
        <v>7</v>
      </c>
      <c r="G47" s="68">
        <f>SUM(H47:L47)</f>
        <v>125</v>
      </c>
      <c r="H47" s="68">
        <v>0</v>
      </c>
      <c r="I47" s="68">
        <v>0</v>
      </c>
      <c r="J47" s="68">
        <v>0</v>
      </c>
      <c r="K47" s="68">
        <v>125</v>
      </c>
      <c r="L47" s="68">
        <v>0</v>
      </c>
      <c r="M47" s="68">
        <v>0</v>
      </c>
      <c r="N47" s="130"/>
      <c r="O47" s="3"/>
      <c r="P47" s="3"/>
      <c r="Q47" s="3"/>
      <c r="R47" s="3"/>
      <c r="S47" s="3"/>
      <c r="T47" s="3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>
      <c r="A48" s="127"/>
      <c r="B48" s="112"/>
      <c r="C48" s="113"/>
      <c r="D48" s="86"/>
      <c r="E48" s="117"/>
      <c r="F48" s="82" t="s">
        <v>8</v>
      </c>
      <c r="G48" s="88">
        <f>SUM(H48:L48)</f>
        <v>0</v>
      </c>
      <c r="H48" s="88">
        <v>0</v>
      </c>
      <c r="I48" s="88">
        <v>0</v>
      </c>
      <c r="J48" s="84">
        <v>0</v>
      </c>
      <c r="K48" s="88">
        <v>0</v>
      </c>
      <c r="L48" s="88">
        <v>0</v>
      </c>
      <c r="M48" s="94">
        <v>0</v>
      </c>
      <c r="N48" s="130"/>
      <c r="O48" s="3"/>
      <c r="P48" s="3"/>
      <c r="Q48" s="3"/>
      <c r="R48" s="3"/>
      <c r="S48" s="3"/>
      <c r="T48" s="3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>
      <c r="A49" s="128"/>
      <c r="B49" s="114"/>
      <c r="C49" s="115"/>
      <c r="D49" s="87"/>
      <c r="E49" s="118"/>
      <c r="F49" s="82"/>
      <c r="G49" s="88"/>
      <c r="H49" s="88"/>
      <c r="I49" s="88"/>
      <c r="J49" s="84"/>
      <c r="K49" s="88"/>
      <c r="L49" s="88"/>
      <c r="M49" s="99"/>
      <c r="N49" s="131"/>
      <c r="O49" s="3"/>
      <c r="P49" s="3"/>
      <c r="Q49" s="3"/>
      <c r="R49" s="3"/>
      <c r="S49" s="3"/>
      <c r="T49" s="3"/>
      <c r="U49" s="4"/>
      <c r="V49" s="4"/>
      <c r="W49" s="4"/>
      <c r="X49" s="4"/>
      <c r="Y49" s="4"/>
      <c r="Z49" s="4"/>
      <c r="AA49" s="4"/>
      <c r="AB49" s="4"/>
      <c r="AC49" s="4"/>
    </row>
    <row r="50" spans="1:29">
      <c r="A50" s="101">
        <v>6</v>
      </c>
      <c r="B50" s="82" t="s">
        <v>96</v>
      </c>
      <c r="C50" s="82"/>
      <c r="D50" s="83" t="s">
        <v>87</v>
      </c>
      <c r="E50" s="82" t="s">
        <v>1</v>
      </c>
      <c r="F50" s="69" t="s">
        <v>3</v>
      </c>
      <c r="G50" s="70">
        <f t="shared" ref="G50:L50" si="4">G52+G53+G54+G55</f>
        <v>3801.3999999999996</v>
      </c>
      <c r="H50" s="70">
        <f t="shared" si="4"/>
        <v>0</v>
      </c>
      <c r="I50" s="70">
        <f t="shared" si="4"/>
        <v>0</v>
      </c>
      <c r="J50" s="70">
        <f t="shared" si="4"/>
        <v>0</v>
      </c>
      <c r="K50" s="70">
        <f t="shared" si="4"/>
        <v>3801.3999999999996</v>
      </c>
      <c r="L50" s="70">
        <f t="shared" si="4"/>
        <v>0</v>
      </c>
      <c r="M50" s="70">
        <f>M52+M53+M54+M55</f>
        <v>0</v>
      </c>
      <c r="N50" s="82" t="s">
        <v>99</v>
      </c>
      <c r="O50" s="3"/>
      <c r="P50" s="3"/>
      <c r="Q50" s="3"/>
      <c r="R50" s="3"/>
      <c r="S50" s="3"/>
      <c r="T50" s="3"/>
      <c r="U50" s="4"/>
      <c r="V50" s="4"/>
      <c r="W50" s="4"/>
      <c r="X50" s="4"/>
      <c r="Y50" s="4"/>
      <c r="Z50" s="4"/>
      <c r="AA50" s="4"/>
      <c r="AB50" s="4"/>
      <c r="AC50" s="4"/>
    </row>
    <row r="51" spans="1:29" ht="80.25" hidden="1" customHeight="1">
      <c r="A51" s="101"/>
      <c r="B51" s="82"/>
      <c r="C51" s="82"/>
      <c r="D51" s="83"/>
      <c r="E51" s="82"/>
      <c r="F51" s="78" t="s">
        <v>4</v>
      </c>
      <c r="G51" s="79"/>
      <c r="H51" s="79"/>
      <c r="I51" s="79"/>
      <c r="J51" s="80"/>
      <c r="K51" s="79"/>
      <c r="L51" s="79"/>
      <c r="M51" s="79"/>
      <c r="N51" s="82"/>
      <c r="O51" s="36"/>
      <c r="P51" s="3"/>
      <c r="Q51" s="3"/>
      <c r="R51" s="3"/>
      <c r="S51" s="3"/>
      <c r="T51" s="3"/>
      <c r="U51" s="4"/>
      <c r="V51" s="4"/>
      <c r="W51" s="4"/>
      <c r="X51" s="4"/>
      <c r="Y51" s="4"/>
      <c r="Z51" s="4"/>
      <c r="AA51" s="4"/>
      <c r="AB51" s="4"/>
      <c r="AC51" s="4"/>
    </row>
    <row r="52" spans="1:29" ht="25.5" customHeight="1">
      <c r="A52" s="101"/>
      <c r="B52" s="82"/>
      <c r="C52" s="82"/>
      <c r="D52" s="83"/>
      <c r="E52" s="82"/>
      <c r="F52" s="78" t="s">
        <v>5</v>
      </c>
      <c r="G52" s="79">
        <f>H52+I52+J52+K52+L52</f>
        <v>2600.58</v>
      </c>
      <c r="H52" s="79">
        <v>0</v>
      </c>
      <c r="I52" s="79">
        <v>0</v>
      </c>
      <c r="J52" s="80">
        <v>0</v>
      </c>
      <c r="K52" s="79">
        <v>2600.58</v>
      </c>
      <c r="L52" s="79">
        <v>0</v>
      </c>
      <c r="M52" s="79">
        <v>0</v>
      </c>
      <c r="N52" s="82"/>
      <c r="O52" s="3"/>
      <c r="P52" s="3"/>
      <c r="Q52" s="3"/>
      <c r="R52" s="3"/>
      <c r="S52" s="3"/>
      <c r="T52" s="3"/>
      <c r="U52" s="4"/>
      <c r="V52" s="4"/>
      <c r="W52" s="4"/>
      <c r="X52" s="4"/>
      <c r="Y52" s="4"/>
      <c r="Z52" s="4"/>
      <c r="AA52" s="4"/>
      <c r="AB52" s="4"/>
      <c r="AC52" s="4"/>
    </row>
    <row r="53" spans="1:29" ht="25.5">
      <c r="A53" s="101"/>
      <c r="B53" s="82"/>
      <c r="C53" s="82"/>
      <c r="D53" s="83"/>
      <c r="E53" s="82"/>
      <c r="F53" s="78" t="s">
        <v>6</v>
      </c>
      <c r="G53" s="79">
        <f>SUM(H53:L53)</f>
        <v>1155.82</v>
      </c>
      <c r="H53" s="79">
        <v>0</v>
      </c>
      <c r="I53" s="79">
        <v>0</v>
      </c>
      <c r="J53" s="66">
        <v>0</v>
      </c>
      <c r="K53" s="79">
        <v>1155.82</v>
      </c>
      <c r="L53" s="79">
        <v>0</v>
      </c>
      <c r="M53" s="79">
        <v>0</v>
      </c>
      <c r="N53" s="82"/>
      <c r="O53" s="3"/>
      <c r="P53" s="3"/>
      <c r="Q53" s="3"/>
      <c r="R53" s="3"/>
      <c r="S53" s="3"/>
      <c r="T53" s="3"/>
      <c r="U53" s="4"/>
      <c r="V53" s="4"/>
      <c r="W53" s="4"/>
      <c r="X53" s="4"/>
      <c r="Y53" s="4"/>
      <c r="Z53" s="4"/>
      <c r="AA53" s="4"/>
      <c r="AB53" s="4"/>
      <c r="AC53" s="4"/>
    </row>
    <row r="54" spans="1:29" ht="25.5">
      <c r="A54" s="101"/>
      <c r="B54" s="82"/>
      <c r="C54" s="82"/>
      <c r="D54" s="83"/>
      <c r="E54" s="82"/>
      <c r="F54" s="67" t="s">
        <v>7</v>
      </c>
      <c r="G54" s="68">
        <f>SUM(H54:L54)</f>
        <v>45</v>
      </c>
      <c r="H54" s="68">
        <v>0</v>
      </c>
      <c r="I54" s="68">
        <v>0</v>
      </c>
      <c r="J54" s="68">
        <v>0</v>
      </c>
      <c r="K54" s="68">
        <v>45</v>
      </c>
      <c r="L54" s="68">
        <v>0</v>
      </c>
      <c r="M54" s="68">
        <v>0</v>
      </c>
      <c r="N54" s="82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</row>
    <row r="55" spans="1:29">
      <c r="A55" s="101"/>
      <c r="B55" s="82"/>
      <c r="C55" s="82"/>
      <c r="D55" s="83"/>
      <c r="E55" s="82"/>
      <c r="F55" s="82" t="s">
        <v>8</v>
      </c>
      <c r="G55" s="88">
        <f>SUM(H55:L55)</f>
        <v>0</v>
      </c>
      <c r="H55" s="88">
        <v>0</v>
      </c>
      <c r="I55" s="88">
        <v>0</v>
      </c>
      <c r="J55" s="84">
        <v>0</v>
      </c>
      <c r="K55" s="88">
        <v>0</v>
      </c>
      <c r="L55" s="88">
        <v>0</v>
      </c>
      <c r="M55" s="94">
        <v>0</v>
      </c>
      <c r="N55" s="82"/>
      <c r="O55" s="3"/>
      <c r="P55" s="3"/>
      <c r="Q55" s="3"/>
      <c r="R55" s="3"/>
      <c r="S55" s="3"/>
      <c r="T55" s="3"/>
      <c r="U55" s="4"/>
      <c r="V55" s="4"/>
      <c r="W55" s="4"/>
      <c r="X55" s="4"/>
      <c r="Y55" s="4"/>
      <c r="Z55" s="4"/>
      <c r="AA55" s="4"/>
      <c r="AB55" s="4"/>
      <c r="AC55" s="4"/>
    </row>
    <row r="56" spans="1:29" s="5" customFormat="1" ht="15" customHeight="1">
      <c r="A56" s="101"/>
      <c r="B56" s="82"/>
      <c r="C56" s="82"/>
      <c r="D56" s="83"/>
      <c r="E56" s="82"/>
      <c r="F56" s="82"/>
      <c r="G56" s="88"/>
      <c r="H56" s="88"/>
      <c r="I56" s="88"/>
      <c r="J56" s="84"/>
      <c r="K56" s="88"/>
      <c r="L56" s="88"/>
      <c r="M56" s="99"/>
      <c r="N56" s="82"/>
      <c r="O56" s="3"/>
      <c r="P56" s="3"/>
      <c r="Q56" s="3"/>
      <c r="R56" s="3"/>
      <c r="S56" s="3"/>
      <c r="T56" s="3"/>
      <c r="U56" s="4"/>
      <c r="V56" s="4"/>
      <c r="W56" s="4"/>
      <c r="X56" s="4"/>
      <c r="Y56" s="4"/>
      <c r="Z56" s="4"/>
      <c r="AA56" s="4"/>
      <c r="AB56" s="4"/>
      <c r="AC56" s="4"/>
    </row>
    <row r="57" spans="1:29" s="6" customFormat="1">
      <c r="A57" s="119" t="s">
        <v>46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3"/>
      <c r="P57" s="3"/>
      <c r="Q57" s="3"/>
      <c r="R57" s="3"/>
      <c r="S57" s="3"/>
      <c r="T57" s="3"/>
      <c r="U57" s="4"/>
      <c r="V57" s="4"/>
      <c r="W57" s="4"/>
      <c r="X57" s="4"/>
      <c r="Y57" s="4"/>
      <c r="Z57" s="4"/>
      <c r="AA57" s="4"/>
      <c r="AB57" s="4"/>
      <c r="AC57" s="4"/>
    </row>
    <row r="58" spans="1:29" ht="13.5" customHeight="1">
      <c r="A58" s="126">
        <v>7</v>
      </c>
      <c r="B58" s="110" t="s">
        <v>47</v>
      </c>
      <c r="C58" s="111"/>
      <c r="D58" s="85" t="s">
        <v>89</v>
      </c>
      <c r="E58" s="116" t="s">
        <v>2</v>
      </c>
      <c r="F58" s="71" t="s">
        <v>3</v>
      </c>
      <c r="G58" s="70">
        <f>SUM(G62:G65)</f>
        <v>95000</v>
      </c>
      <c r="H58" s="70">
        <f>H62+H63+H64+H65</f>
        <v>20000</v>
      </c>
      <c r="I58" s="70">
        <f>I62+I63+I64+I65</f>
        <v>20000</v>
      </c>
      <c r="J58" s="70">
        <f>J62+J63+J64+J65</f>
        <v>20000</v>
      </c>
      <c r="K58" s="70">
        <f>K62+K63+K64+K65</f>
        <v>15000</v>
      </c>
      <c r="L58" s="70">
        <f>L62+L63+L64+L65</f>
        <v>10000</v>
      </c>
      <c r="M58" s="70">
        <f>M59+M62+M63+M64+M65</f>
        <v>10000</v>
      </c>
      <c r="N58" s="116" t="s">
        <v>68</v>
      </c>
      <c r="O58" s="3"/>
      <c r="P58" s="3"/>
      <c r="Q58" s="3"/>
      <c r="R58" s="3"/>
      <c r="S58" s="3"/>
      <c r="T58" s="3"/>
      <c r="U58" s="4"/>
      <c r="V58" s="4"/>
      <c r="W58" s="4"/>
      <c r="X58" s="4"/>
      <c r="Y58" s="4"/>
      <c r="Z58" s="4"/>
      <c r="AA58" s="4"/>
      <c r="AB58" s="4"/>
      <c r="AC58" s="4"/>
    </row>
    <row r="59" spans="1:29">
      <c r="A59" s="127"/>
      <c r="B59" s="112"/>
      <c r="C59" s="113"/>
      <c r="D59" s="86"/>
      <c r="E59" s="117"/>
      <c r="F59" s="116" t="s">
        <v>4</v>
      </c>
      <c r="G59" s="94"/>
      <c r="H59" s="94"/>
      <c r="I59" s="94"/>
      <c r="J59" s="91"/>
      <c r="K59" s="94"/>
      <c r="L59" s="94"/>
      <c r="M59" s="94"/>
      <c r="N59" s="117"/>
      <c r="O59" s="3"/>
      <c r="P59" s="3"/>
      <c r="Q59" s="3"/>
      <c r="R59" s="3"/>
      <c r="S59" s="3"/>
      <c r="T59" s="3"/>
      <c r="U59" s="4"/>
      <c r="V59" s="4"/>
      <c r="W59" s="4"/>
      <c r="X59" s="4"/>
      <c r="Y59" s="4"/>
      <c r="Z59" s="4"/>
      <c r="AA59" s="4"/>
      <c r="AB59" s="4"/>
      <c r="AC59" s="4"/>
    </row>
    <row r="60" spans="1:29" ht="1.5" hidden="1" customHeight="1">
      <c r="A60" s="127"/>
      <c r="B60" s="112"/>
      <c r="C60" s="113"/>
      <c r="D60" s="86"/>
      <c r="E60" s="117"/>
      <c r="F60" s="117"/>
      <c r="G60" s="98"/>
      <c r="H60" s="98"/>
      <c r="I60" s="98"/>
      <c r="J60" s="92"/>
      <c r="K60" s="98"/>
      <c r="L60" s="98"/>
      <c r="M60" s="95"/>
      <c r="N60" s="117"/>
      <c r="O60" s="3"/>
      <c r="P60" s="3"/>
      <c r="Q60" s="3"/>
      <c r="R60" s="3"/>
      <c r="S60" s="3"/>
      <c r="T60" s="3"/>
      <c r="U60" s="4"/>
      <c r="V60" s="4"/>
      <c r="W60" s="4"/>
      <c r="X60" s="4"/>
      <c r="Y60" s="4"/>
      <c r="Z60" s="4"/>
      <c r="AA60" s="4"/>
      <c r="AB60" s="4"/>
      <c r="AC60" s="4"/>
    </row>
    <row r="61" spans="1:29" ht="3.75" customHeight="1">
      <c r="A61" s="127"/>
      <c r="B61" s="112"/>
      <c r="C61" s="113"/>
      <c r="D61" s="86"/>
      <c r="E61" s="117"/>
      <c r="F61" s="118"/>
      <c r="G61" s="99"/>
      <c r="H61" s="99"/>
      <c r="I61" s="99"/>
      <c r="J61" s="93"/>
      <c r="K61" s="99"/>
      <c r="L61" s="99"/>
      <c r="M61" s="96"/>
      <c r="N61" s="117"/>
      <c r="AA61" s="4"/>
      <c r="AB61" s="4"/>
      <c r="AC61" s="4"/>
    </row>
    <row r="62" spans="1:29" ht="24.75" customHeight="1">
      <c r="A62" s="127"/>
      <c r="B62" s="112"/>
      <c r="C62" s="113"/>
      <c r="D62" s="86"/>
      <c r="E62" s="117"/>
      <c r="F62" s="58" t="s">
        <v>5</v>
      </c>
      <c r="G62" s="59">
        <f>H62+I62+J62+K62+L62</f>
        <v>0</v>
      </c>
      <c r="H62" s="59">
        <v>0</v>
      </c>
      <c r="I62" s="59">
        <v>0</v>
      </c>
      <c r="J62" s="60">
        <v>0</v>
      </c>
      <c r="K62" s="59">
        <v>0</v>
      </c>
      <c r="L62" s="59">
        <v>0</v>
      </c>
      <c r="M62" s="59">
        <v>0</v>
      </c>
      <c r="N62" s="117"/>
      <c r="AA62" s="4"/>
      <c r="AB62" s="4"/>
      <c r="AC62" s="4"/>
    </row>
    <row r="63" spans="1:29" s="5" customFormat="1" ht="24.75" customHeight="1">
      <c r="A63" s="127"/>
      <c r="B63" s="112"/>
      <c r="C63" s="113"/>
      <c r="D63" s="86"/>
      <c r="E63" s="117"/>
      <c r="F63" s="58" t="s">
        <v>6</v>
      </c>
      <c r="G63" s="59">
        <f>SUM(H63:L63)</f>
        <v>0</v>
      </c>
      <c r="H63" s="59">
        <v>0</v>
      </c>
      <c r="I63" s="59">
        <v>0</v>
      </c>
      <c r="J63" s="60">
        <v>0</v>
      </c>
      <c r="K63" s="59">
        <v>0</v>
      </c>
      <c r="L63" s="59">
        <v>0</v>
      </c>
      <c r="M63" s="59">
        <v>0</v>
      </c>
      <c r="N63" s="117"/>
      <c r="AA63" s="4"/>
      <c r="AB63" s="4"/>
      <c r="AC63" s="4"/>
    </row>
    <row r="64" spans="1:29" s="6" customFormat="1" ht="24" customHeight="1">
      <c r="A64" s="127"/>
      <c r="B64" s="112"/>
      <c r="C64" s="113"/>
      <c r="D64" s="86"/>
      <c r="E64" s="117"/>
      <c r="F64" s="67" t="s">
        <v>7</v>
      </c>
      <c r="G64" s="68">
        <f>SUM(H64:M64)</f>
        <v>95000</v>
      </c>
      <c r="H64" s="68">
        <v>20000</v>
      </c>
      <c r="I64" s="68">
        <v>20000</v>
      </c>
      <c r="J64" s="68">
        <v>20000</v>
      </c>
      <c r="K64" s="68">
        <v>15000</v>
      </c>
      <c r="L64" s="68">
        <v>10000</v>
      </c>
      <c r="M64" s="68">
        <v>10000</v>
      </c>
      <c r="N64" s="117"/>
      <c r="AA64" s="4"/>
      <c r="AB64" s="4"/>
      <c r="AC64" s="4"/>
    </row>
    <row r="65" spans="1:29" ht="26.25" customHeight="1">
      <c r="A65" s="128"/>
      <c r="B65" s="114"/>
      <c r="C65" s="115"/>
      <c r="D65" s="87"/>
      <c r="E65" s="118"/>
      <c r="F65" s="58" t="s">
        <v>8</v>
      </c>
      <c r="G65" s="59">
        <f>SUM(H65:L65)</f>
        <v>0</v>
      </c>
      <c r="H65" s="59">
        <v>0</v>
      </c>
      <c r="I65" s="59">
        <v>0</v>
      </c>
      <c r="J65" s="60">
        <v>0</v>
      </c>
      <c r="K65" s="59">
        <v>0</v>
      </c>
      <c r="L65" s="59">
        <v>0</v>
      </c>
      <c r="M65" s="59">
        <v>0</v>
      </c>
      <c r="N65" s="118"/>
      <c r="AA65" s="4"/>
      <c r="AB65" s="4"/>
      <c r="AC65" s="4"/>
    </row>
    <row r="66" spans="1:29" ht="27.75" customHeight="1">
      <c r="A66" s="104" t="s">
        <v>48</v>
      </c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AA66" s="4"/>
      <c r="AB66" s="4"/>
      <c r="AC66" s="4"/>
    </row>
    <row r="67" spans="1:29" ht="12.75" customHeight="1">
      <c r="A67" s="101">
        <v>8</v>
      </c>
      <c r="B67" s="89" t="s">
        <v>78</v>
      </c>
      <c r="C67" s="89"/>
      <c r="D67" s="105" t="s">
        <v>87</v>
      </c>
      <c r="E67" s="89" t="s">
        <v>2</v>
      </c>
      <c r="F67" s="72" t="s">
        <v>14</v>
      </c>
      <c r="G67" s="70">
        <f t="shared" ref="G67:L67" si="5">G69+G70+G71+G72</f>
        <v>16479</v>
      </c>
      <c r="H67" s="73">
        <f t="shared" si="5"/>
        <v>0</v>
      </c>
      <c r="I67" s="73">
        <f t="shared" si="5"/>
        <v>0</v>
      </c>
      <c r="J67" s="73">
        <f t="shared" si="5"/>
        <v>4000</v>
      </c>
      <c r="K67" s="73">
        <f t="shared" si="5"/>
        <v>6479</v>
      </c>
      <c r="L67" s="73">
        <f t="shared" si="5"/>
        <v>3000</v>
      </c>
      <c r="M67" s="73">
        <f>M69+M70+M71+M72</f>
        <v>3000</v>
      </c>
      <c r="N67" s="108" t="s">
        <v>94</v>
      </c>
      <c r="AA67" s="4"/>
      <c r="AB67" s="4"/>
      <c r="AC67" s="4"/>
    </row>
    <row r="68" spans="1:29">
      <c r="A68" s="101"/>
      <c r="B68" s="89"/>
      <c r="C68" s="89"/>
      <c r="D68" s="105"/>
      <c r="E68" s="89"/>
      <c r="F68" s="51" t="s">
        <v>4</v>
      </c>
      <c r="G68" s="54"/>
      <c r="H68" s="14"/>
      <c r="I68" s="14"/>
      <c r="J68" s="29"/>
      <c r="K68" s="14"/>
      <c r="L68" s="14"/>
      <c r="M68" s="14"/>
      <c r="N68" s="109"/>
      <c r="AA68" s="4"/>
      <c r="AB68" s="4"/>
      <c r="AC68" s="4"/>
    </row>
    <row r="69" spans="1:29" s="5" customFormat="1" ht="25.5">
      <c r="A69" s="101"/>
      <c r="B69" s="89"/>
      <c r="C69" s="89"/>
      <c r="D69" s="105"/>
      <c r="E69" s="89"/>
      <c r="F69" s="51" t="s">
        <v>5</v>
      </c>
      <c r="G69" s="54">
        <f>H69+I69+J69+K69+L69</f>
        <v>0</v>
      </c>
      <c r="H69" s="14">
        <v>0</v>
      </c>
      <c r="I69" s="14">
        <v>0</v>
      </c>
      <c r="J69" s="29">
        <v>0</v>
      </c>
      <c r="K69" s="14">
        <v>0</v>
      </c>
      <c r="L69" s="14">
        <v>0</v>
      </c>
      <c r="M69" s="14">
        <v>0</v>
      </c>
      <c r="N69" s="109"/>
      <c r="AA69" s="4"/>
      <c r="AB69" s="4"/>
      <c r="AC69" s="4"/>
    </row>
    <row r="70" spans="1:29" s="6" customFormat="1" ht="25.5">
      <c r="A70" s="101"/>
      <c r="B70" s="89"/>
      <c r="C70" s="89"/>
      <c r="D70" s="105"/>
      <c r="E70" s="89"/>
      <c r="F70" s="51" t="s">
        <v>6</v>
      </c>
      <c r="G70" s="54">
        <f>H70+I70+J70+K70+L70</f>
        <v>0</v>
      </c>
      <c r="H70" s="14">
        <v>0</v>
      </c>
      <c r="I70" s="14">
        <v>0</v>
      </c>
      <c r="J70" s="29">
        <v>0</v>
      </c>
      <c r="K70" s="14">
        <v>0</v>
      </c>
      <c r="L70" s="14">
        <v>0</v>
      </c>
      <c r="M70" s="14">
        <v>0</v>
      </c>
      <c r="N70" s="109"/>
      <c r="AA70" s="4"/>
      <c r="AB70" s="4"/>
      <c r="AC70" s="4"/>
    </row>
    <row r="71" spans="1:29" ht="25.5">
      <c r="A71" s="101"/>
      <c r="B71" s="89"/>
      <c r="C71" s="89"/>
      <c r="D71" s="105"/>
      <c r="E71" s="89"/>
      <c r="F71" s="67" t="s">
        <v>7</v>
      </c>
      <c r="G71" s="68">
        <f>SUM(H71:M71)</f>
        <v>16479</v>
      </c>
      <c r="H71" s="68">
        <v>0</v>
      </c>
      <c r="I71" s="68">
        <v>0</v>
      </c>
      <c r="J71" s="68">
        <v>4000</v>
      </c>
      <c r="K71" s="68">
        <v>6479</v>
      </c>
      <c r="L71" s="68">
        <v>3000</v>
      </c>
      <c r="M71" s="68">
        <v>3000</v>
      </c>
      <c r="N71" s="109"/>
      <c r="AA71" s="4"/>
      <c r="AB71" s="4"/>
      <c r="AC71" s="4"/>
    </row>
    <row r="72" spans="1:29" ht="27" customHeight="1">
      <c r="A72" s="101"/>
      <c r="B72" s="89"/>
      <c r="C72" s="89"/>
      <c r="D72" s="105"/>
      <c r="E72" s="89"/>
      <c r="F72" s="51" t="s">
        <v>8</v>
      </c>
      <c r="G72" s="54">
        <f>H72+I72+J72+K72+L72</f>
        <v>0</v>
      </c>
      <c r="H72" s="54">
        <v>0</v>
      </c>
      <c r="I72" s="54">
        <v>0</v>
      </c>
      <c r="J72" s="53">
        <v>0</v>
      </c>
      <c r="K72" s="54">
        <v>0</v>
      </c>
      <c r="L72" s="54">
        <v>0</v>
      </c>
      <c r="M72" s="54">
        <v>0</v>
      </c>
      <c r="N72" s="109"/>
      <c r="AA72" s="4"/>
      <c r="AB72" s="4"/>
      <c r="AC72" s="4"/>
    </row>
    <row r="73" spans="1:29" ht="12.75" customHeight="1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AA73" s="4"/>
      <c r="AB73" s="4"/>
      <c r="AC73" s="4"/>
    </row>
    <row r="74" spans="1:29">
      <c r="A74" s="101">
        <v>9</v>
      </c>
      <c r="B74" s="82" t="s">
        <v>49</v>
      </c>
      <c r="C74" s="82"/>
      <c r="D74" s="83" t="s">
        <v>87</v>
      </c>
      <c r="E74" s="82" t="s">
        <v>1</v>
      </c>
      <c r="F74" s="69" t="s">
        <v>3</v>
      </c>
      <c r="G74" s="70">
        <f>SUM(G75:G79)</f>
        <v>188684.7</v>
      </c>
      <c r="H74" s="70">
        <f>H76+H77+H78+H79</f>
        <v>0</v>
      </c>
      <c r="I74" s="70">
        <f>I76+I77+I78+I79</f>
        <v>49000</v>
      </c>
      <c r="J74" s="70">
        <v>45100</v>
      </c>
      <c r="K74" s="70">
        <f>K76+K77+K78+K79+K80</f>
        <v>20584.7</v>
      </c>
      <c r="L74" s="70">
        <f>L76+L77+L78+L79</f>
        <v>37000</v>
      </c>
      <c r="M74" s="70">
        <f>M76+M77+M78+M79</f>
        <v>37000</v>
      </c>
      <c r="N74" s="82" t="s">
        <v>93</v>
      </c>
      <c r="AA74" s="4"/>
      <c r="AB74" s="4"/>
      <c r="AC74" s="4"/>
    </row>
    <row r="75" spans="1:29" s="5" customFormat="1">
      <c r="A75" s="101"/>
      <c r="B75" s="82"/>
      <c r="C75" s="82"/>
      <c r="D75" s="83"/>
      <c r="E75" s="82"/>
      <c r="F75" s="51" t="s">
        <v>4</v>
      </c>
      <c r="G75" s="54"/>
      <c r="H75" s="54"/>
      <c r="I75" s="54"/>
      <c r="J75" s="53"/>
      <c r="K75" s="54"/>
      <c r="L75" s="54"/>
      <c r="M75" s="54"/>
      <c r="N75" s="82"/>
      <c r="AA75" s="4"/>
      <c r="AB75" s="4"/>
      <c r="AC75" s="4"/>
    </row>
    <row r="76" spans="1:29" s="6" customFormat="1" ht="25.5">
      <c r="A76" s="101"/>
      <c r="B76" s="82"/>
      <c r="C76" s="82"/>
      <c r="D76" s="83"/>
      <c r="E76" s="82"/>
      <c r="F76" s="51" t="s">
        <v>5</v>
      </c>
      <c r="G76" s="54">
        <f>H76+I76+J76+K76+L76</f>
        <v>0</v>
      </c>
      <c r="H76" s="54">
        <v>0</v>
      </c>
      <c r="I76" s="54">
        <v>0</v>
      </c>
      <c r="J76" s="53">
        <v>0</v>
      </c>
      <c r="K76" s="54">
        <v>0</v>
      </c>
      <c r="L76" s="54">
        <v>0</v>
      </c>
      <c r="M76" s="54">
        <v>0</v>
      </c>
      <c r="N76" s="82"/>
      <c r="AA76" s="4"/>
      <c r="AB76" s="4"/>
      <c r="AC76" s="4"/>
    </row>
    <row r="77" spans="1:29" ht="25.5">
      <c r="A77" s="101"/>
      <c r="B77" s="82"/>
      <c r="C77" s="82"/>
      <c r="D77" s="83"/>
      <c r="E77" s="82"/>
      <c r="F77" s="51" t="s">
        <v>6</v>
      </c>
      <c r="G77" s="54">
        <f>H77+I77+J77+K77+L77</f>
        <v>0</v>
      </c>
      <c r="H77" s="54">
        <v>0</v>
      </c>
      <c r="I77" s="54">
        <v>0</v>
      </c>
      <c r="J77" s="53">
        <v>0</v>
      </c>
      <c r="K77" s="54">
        <v>0</v>
      </c>
      <c r="L77" s="54">
        <v>0</v>
      </c>
      <c r="M77" s="54">
        <v>0</v>
      </c>
      <c r="N77" s="82"/>
      <c r="AA77" s="4"/>
      <c r="AB77" s="4"/>
      <c r="AC77" s="4"/>
    </row>
    <row r="78" spans="1:29" ht="27.75" customHeight="1">
      <c r="A78" s="101"/>
      <c r="B78" s="82"/>
      <c r="C78" s="82"/>
      <c r="D78" s="83"/>
      <c r="E78" s="82"/>
      <c r="F78" s="67" t="s">
        <v>7</v>
      </c>
      <c r="G78" s="68">
        <f>SUM(H78:M78)</f>
        <v>188684.7</v>
      </c>
      <c r="H78" s="68">
        <v>0</v>
      </c>
      <c r="I78" s="68">
        <v>49000</v>
      </c>
      <c r="J78" s="68">
        <v>45100</v>
      </c>
      <c r="K78" s="68">
        <v>20584.7</v>
      </c>
      <c r="L78" s="68">
        <v>37000</v>
      </c>
      <c r="M78" s="68">
        <v>37000</v>
      </c>
      <c r="N78" s="82"/>
      <c r="AA78" s="4"/>
      <c r="AB78" s="4"/>
      <c r="AC78" s="4"/>
    </row>
    <row r="79" spans="1:29" ht="12.75" customHeight="1">
      <c r="A79" s="101"/>
      <c r="B79" s="82"/>
      <c r="C79" s="82"/>
      <c r="D79" s="83"/>
      <c r="E79" s="82"/>
      <c r="F79" s="51" t="s">
        <v>8</v>
      </c>
      <c r="G79" s="54">
        <f>SUM(H79:L79)</f>
        <v>0</v>
      </c>
      <c r="H79" s="54">
        <v>0</v>
      </c>
      <c r="I79" s="54">
        <v>0</v>
      </c>
      <c r="J79" s="53">
        <v>0</v>
      </c>
      <c r="K79" s="54">
        <v>0</v>
      </c>
      <c r="L79" s="54">
        <v>0</v>
      </c>
      <c r="M79" s="54">
        <v>0</v>
      </c>
      <c r="N79" s="82"/>
      <c r="AA79" s="4"/>
      <c r="AB79" s="4"/>
      <c r="AC79" s="4"/>
    </row>
    <row r="80" spans="1:29">
      <c r="A80" s="101">
        <v>10</v>
      </c>
      <c r="B80" s="106" t="s">
        <v>50</v>
      </c>
      <c r="C80" s="107"/>
      <c r="D80" s="83" t="s">
        <v>87</v>
      </c>
      <c r="E80" s="82" t="s">
        <v>1</v>
      </c>
      <c r="F80" s="69" t="s">
        <v>3</v>
      </c>
      <c r="G80" s="70">
        <f t="shared" ref="G80:L80" si="6">G82+G83+G84+G85</f>
        <v>0</v>
      </c>
      <c r="H80" s="70">
        <f t="shared" si="6"/>
        <v>0</v>
      </c>
      <c r="I80" s="70">
        <f t="shared" si="6"/>
        <v>0</v>
      </c>
      <c r="J80" s="70">
        <f t="shared" si="6"/>
        <v>0</v>
      </c>
      <c r="K80" s="70">
        <f t="shared" si="6"/>
        <v>0</v>
      </c>
      <c r="L80" s="70">
        <f t="shared" si="6"/>
        <v>0</v>
      </c>
      <c r="M80" s="70">
        <f>M82+M83+M84+M85</f>
        <v>0</v>
      </c>
      <c r="N80" s="82" t="s">
        <v>81</v>
      </c>
      <c r="AA80" s="4"/>
      <c r="AB80" s="4"/>
      <c r="AC80" s="4"/>
    </row>
    <row r="81" spans="1:29" s="4" customFormat="1">
      <c r="A81" s="101"/>
      <c r="B81" s="107"/>
      <c r="C81" s="107"/>
      <c r="D81" s="83"/>
      <c r="E81" s="82"/>
      <c r="F81" s="51" t="s">
        <v>4</v>
      </c>
      <c r="G81" s="54"/>
      <c r="H81" s="54"/>
      <c r="I81" s="54"/>
      <c r="J81" s="53"/>
      <c r="K81" s="54"/>
      <c r="L81" s="54"/>
      <c r="M81" s="54"/>
      <c r="N81" s="82"/>
    </row>
    <row r="82" spans="1:29" ht="25.5">
      <c r="A82" s="101"/>
      <c r="B82" s="107"/>
      <c r="C82" s="107"/>
      <c r="D82" s="83"/>
      <c r="E82" s="82"/>
      <c r="F82" s="51" t="s">
        <v>5</v>
      </c>
      <c r="G82" s="54">
        <f>H82+I82+J82+K82+L82</f>
        <v>0</v>
      </c>
      <c r="H82" s="54">
        <v>0</v>
      </c>
      <c r="I82" s="54">
        <v>0</v>
      </c>
      <c r="J82" s="53">
        <v>0</v>
      </c>
      <c r="K82" s="54">
        <v>0</v>
      </c>
      <c r="L82" s="54">
        <v>0</v>
      </c>
      <c r="M82" s="54">
        <v>0</v>
      </c>
      <c r="N82" s="82"/>
      <c r="AA82" s="4"/>
      <c r="AB82" s="4"/>
      <c r="AC82" s="4"/>
    </row>
    <row r="83" spans="1:29" ht="25.5">
      <c r="A83" s="101"/>
      <c r="B83" s="107"/>
      <c r="C83" s="107"/>
      <c r="D83" s="83"/>
      <c r="E83" s="82"/>
      <c r="F83" s="51" t="s">
        <v>6</v>
      </c>
      <c r="G83" s="54">
        <f>SUM(H83:L83)</f>
        <v>0</v>
      </c>
      <c r="H83" s="54">
        <v>0</v>
      </c>
      <c r="I83" s="54">
        <v>0</v>
      </c>
      <c r="J83" s="53">
        <v>0</v>
      </c>
      <c r="K83" s="54">
        <v>0</v>
      </c>
      <c r="L83" s="54">
        <v>0</v>
      </c>
      <c r="M83" s="54">
        <v>0</v>
      </c>
      <c r="N83" s="82"/>
      <c r="AA83" s="4"/>
      <c r="AB83" s="4"/>
      <c r="AC83" s="4"/>
    </row>
    <row r="84" spans="1:29" ht="25.5">
      <c r="A84" s="101"/>
      <c r="B84" s="107"/>
      <c r="C84" s="107"/>
      <c r="D84" s="83"/>
      <c r="E84" s="82"/>
      <c r="F84" s="67" t="s">
        <v>7</v>
      </c>
      <c r="G84" s="68">
        <f>SUM(I84:M84)</f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82"/>
      <c r="AA84" s="4"/>
      <c r="AB84" s="4"/>
      <c r="AC84" s="4"/>
    </row>
    <row r="85" spans="1:29" s="12" customFormat="1" ht="25.5">
      <c r="A85" s="101"/>
      <c r="B85" s="107"/>
      <c r="C85" s="107"/>
      <c r="D85" s="83"/>
      <c r="E85" s="82"/>
      <c r="F85" s="51" t="s">
        <v>8</v>
      </c>
      <c r="G85" s="54">
        <f>SUM(H85:L85)</f>
        <v>0</v>
      </c>
      <c r="H85" s="54">
        <v>0</v>
      </c>
      <c r="I85" s="54">
        <v>0</v>
      </c>
      <c r="J85" s="53">
        <v>0</v>
      </c>
      <c r="K85" s="54">
        <v>0</v>
      </c>
      <c r="L85" s="54">
        <v>0</v>
      </c>
      <c r="M85" s="54">
        <v>0</v>
      </c>
      <c r="N85" s="82"/>
      <c r="AA85" s="13"/>
      <c r="AB85" s="13"/>
      <c r="AC85" s="13"/>
    </row>
    <row r="86" spans="1:29" s="12" customFormat="1">
      <c r="A86" s="101">
        <v>11</v>
      </c>
      <c r="B86" s="82" t="s">
        <v>51</v>
      </c>
      <c r="C86" s="82"/>
      <c r="D86" s="83" t="s">
        <v>90</v>
      </c>
      <c r="E86" s="82" t="s">
        <v>1</v>
      </c>
      <c r="F86" s="69" t="s">
        <v>3</v>
      </c>
      <c r="G86" s="70">
        <f>G88+G89+G90+G91</f>
        <v>0</v>
      </c>
      <c r="H86" s="70">
        <f>SUM(H87:H91)</f>
        <v>0</v>
      </c>
      <c r="I86" s="70">
        <f>I88+I89+I90+I91</f>
        <v>0</v>
      </c>
      <c r="J86" s="70">
        <f>SUM(J87:J91)</f>
        <v>0</v>
      </c>
      <c r="K86" s="70">
        <f>K88+K89+K90+K91</f>
        <v>0</v>
      </c>
      <c r="L86" s="70">
        <f>L88+L89+L90+L91</f>
        <v>0</v>
      </c>
      <c r="M86" s="70">
        <f>M88+M89+M90+M91</f>
        <v>0</v>
      </c>
      <c r="N86" s="82" t="s">
        <v>91</v>
      </c>
      <c r="AA86" s="13"/>
      <c r="AB86" s="13"/>
      <c r="AC86" s="13"/>
    </row>
    <row r="87" spans="1:29" s="12" customFormat="1">
      <c r="A87" s="101"/>
      <c r="B87" s="82"/>
      <c r="C87" s="82"/>
      <c r="D87" s="83"/>
      <c r="E87" s="82"/>
      <c r="F87" s="51" t="s">
        <v>4</v>
      </c>
      <c r="G87" s="54"/>
      <c r="H87" s="54"/>
      <c r="I87" s="54"/>
      <c r="J87" s="53"/>
      <c r="K87" s="54"/>
      <c r="L87" s="54"/>
      <c r="M87" s="54"/>
      <c r="N87" s="82"/>
      <c r="AA87" s="13"/>
      <c r="AB87" s="13"/>
      <c r="AC87" s="13"/>
    </row>
    <row r="88" spans="1:29" s="12" customFormat="1" ht="25.5">
      <c r="A88" s="101"/>
      <c r="B88" s="82"/>
      <c r="C88" s="82"/>
      <c r="D88" s="83"/>
      <c r="E88" s="82"/>
      <c r="F88" s="51" t="s">
        <v>5</v>
      </c>
      <c r="G88" s="54">
        <f>H88+I88+J88+K88+L88</f>
        <v>0</v>
      </c>
      <c r="H88" s="54">
        <v>0</v>
      </c>
      <c r="I88" s="54">
        <v>0</v>
      </c>
      <c r="J88" s="53">
        <v>0</v>
      </c>
      <c r="K88" s="54">
        <v>0</v>
      </c>
      <c r="L88" s="54">
        <v>0</v>
      </c>
      <c r="M88" s="54">
        <v>0</v>
      </c>
      <c r="N88" s="82"/>
      <c r="AA88" s="13"/>
      <c r="AB88" s="13"/>
      <c r="AC88" s="13"/>
    </row>
    <row r="89" spans="1:29" s="12" customFormat="1" ht="25.5">
      <c r="A89" s="101"/>
      <c r="B89" s="82"/>
      <c r="C89" s="82"/>
      <c r="D89" s="83"/>
      <c r="E89" s="82"/>
      <c r="F89" s="51" t="s">
        <v>6</v>
      </c>
      <c r="G89" s="54">
        <f>H89+I89+J89+K89+L89</f>
        <v>0</v>
      </c>
      <c r="H89" s="54">
        <v>0</v>
      </c>
      <c r="I89" s="54">
        <v>0</v>
      </c>
      <c r="J89" s="53">
        <v>0</v>
      </c>
      <c r="K89" s="54">
        <v>0</v>
      </c>
      <c r="L89" s="54">
        <v>0</v>
      </c>
      <c r="M89" s="54">
        <v>0</v>
      </c>
      <c r="N89" s="82"/>
      <c r="AA89" s="13"/>
      <c r="AB89" s="13"/>
      <c r="AC89" s="13"/>
    </row>
    <row r="90" spans="1:29" s="12" customFormat="1" ht="25.5">
      <c r="A90" s="101"/>
      <c r="B90" s="82"/>
      <c r="C90" s="82"/>
      <c r="D90" s="83"/>
      <c r="E90" s="82"/>
      <c r="F90" s="67" t="s">
        <v>7</v>
      </c>
      <c r="G90" s="68">
        <f>H90+I90+J90+K90+L90+M90</f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82"/>
      <c r="AA90" s="13"/>
      <c r="AB90" s="13"/>
      <c r="AC90" s="13"/>
    </row>
    <row r="91" spans="1:29" ht="25.5">
      <c r="A91" s="101"/>
      <c r="B91" s="82"/>
      <c r="C91" s="82"/>
      <c r="D91" s="83"/>
      <c r="E91" s="82"/>
      <c r="F91" s="51" t="s">
        <v>8</v>
      </c>
      <c r="G91" s="54">
        <f>H91+I91+J91+K91+L91</f>
        <v>0</v>
      </c>
      <c r="H91" s="54">
        <v>0</v>
      </c>
      <c r="I91" s="54">
        <v>0</v>
      </c>
      <c r="J91" s="53">
        <v>0</v>
      </c>
      <c r="K91" s="54">
        <v>0</v>
      </c>
      <c r="L91" s="54">
        <v>0</v>
      </c>
      <c r="M91" s="54">
        <v>0</v>
      </c>
      <c r="N91" s="82"/>
      <c r="AA91" s="4"/>
      <c r="AB91" s="4"/>
      <c r="AC91" s="4"/>
    </row>
    <row r="92" spans="1:29">
      <c r="A92" s="102"/>
      <c r="B92" s="81" t="s">
        <v>0</v>
      </c>
      <c r="C92" s="81"/>
      <c r="D92" s="81"/>
      <c r="E92" s="81"/>
      <c r="F92" s="77" t="s">
        <v>9</v>
      </c>
      <c r="G92" s="76">
        <f>H92+I92+J92+K92+L92+M92</f>
        <v>3931457.7199999997</v>
      </c>
      <c r="H92" s="76">
        <v>2296635</v>
      </c>
      <c r="I92" s="76">
        <f>I9+I16+I22+I58+I67+I74+I80+I86</f>
        <v>487030</v>
      </c>
      <c r="J92" s="76">
        <f>J95+J96</f>
        <v>359344.32</v>
      </c>
      <c r="K92" s="76">
        <f>K86+K80+K74+K67+K58+K22+K16+K9+K50+K43</f>
        <v>388348.4</v>
      </c>
      <c r="L92" s="76">
        <f>L94+L95+L96+L97</f>
        <v>200050</v>
      </c>
      <c r="M92" s="76">
        <f>M94+M95+M96+M97</f>
        <v>200050</v>
      </c>
      <c r="N92" s="81"/>
      <c r="O92" s="3"/>
      <c r="P92" s="3"/>
      <c r="Q92" s="3"/>
      <c r="R92" s="3"/>
      <c r="S92" s="3"/>
      <c r="T92" s="3"/>
      <c r="U92" s="4"/>
      <c r="V92" s="4"/>
      <c r="W92" s="4"/>
      <c r="X92" s="4"/>
      <c r="Y92" s="4"/>
      <c r="Z92" s="4"/>
      <c r="AA92" s="4"/>
      <c r="AB92" s="4"/>
      <c r="AC92" s="4"/>
    </row>
    <row r="93" spans="1:29">
      <c r="A93" s="102"/>
      <c r="B93" s="81"/>
      <c r="C93" s="81"/>
      <c r="D93" s="81"/>
      <c r="E93" s="81"/>
      <c r="F93" s="50" t="s">
        <v>4</v>
      </c>
      <c r="G93" s="15"/>
      <c r="H93" s="15"/>
      <c r="I93" s="15"/>
      <c r="J93" s="30"/>
      <c r="K93" s="15"/>
      <c r="L93" s="15"/>
      <c r="M93" s="15"/>
      <c r="N93" s="81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25.5">
      <c r="A94" s="102"/>
      <c r="B94" s="81"/>
      <c r="C94" s="81"/>
      <c r="D94" s="81"/>
      <c r="E94" s="81"/>
      <c r="F94" s="50" t="s">
        <v>5</v>
      </c>
      <c r="G94" s="15">
        <f>H94+I94+J94+K94+L94</f>
        <v>11158.87</v>
      </c>
      <c r="H94" s="15">
        <f>H11+H18+H24+H62+H69+H76+H82+H88</f>
        <v>0</v>
      </c>
      <c r="I94" s="15">
        <f>I11+I18+I24+I62+I69+I76+I82+I88</f>
        <v>0</v>
      </c>
      <c r="J94" s="30">
        <f>J11+J18+J24+J62+J69+J76+J82+J88</f>
        <v>0</v>
      </c>
      <c r="K94" s="15">
        <f>K11+K18+K24+K62+K69+K76+K82+K88+K52+K45</f>
        <v>11158.87</v>
      </c>
      <c r="L94" s="15">
        <f>L11+L18+L24+L62+L69+L76+L82+L88</f>
        <v>0</v>
      </c>
      <c r="M94" s="15">
        <v>0</v>
      </c>
      <c r="N94" s="81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25.5">
      <c r="A95" s="102"/>
      <c r="B95" s="81"/>
      <c r="C95" s="81"/>
      <c r="D95" s="81"/>
      <c r="E95" s="81"/>
      <c r="F95" s="50" t="s">
        <v>6</v>
      </c>
      <c r="G95" s="15">
        <f>H95+I95+J95+K95+L95</f>
        <v>274539.53000000003</v>
      </c>
      <c r="H95" s="15">
        <f>H12+H19+H25+H63+H70+H77+H83+H90</f>
        <v>0</v>
      </c>
      <c r="I95" s="15">
        <f>I12+I19+I25+I63+I70+I77+I83+I89</f>
        <v>150000</v>
      </c>
      <c r="J95" s="30">
        <f>J12+J19+J25+J63+J70+J77+J83+J89</f>
        <v>122400</v>
      </c>
      <c r="K95" s="15">
        <f>K12+K19+K25+K63++K70+K77+K83+K89+K53+K46</f>
        <v>2139.5299999999997</v>
      </c>
      <c r="L95" s="15">
        <f>L12+L19+L25+L63+L70+L77+L83+L89</f>
        <v>0</v>
      </c>
      <c r="M95" s="15">
        <v>0</v>
      </c>
      <c r="N95" s="81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25.5">
      <c r="A96" s="102"/>
      <c r="B96" s="81"/>
      <c r="C96" s="81"/>
      <c r="D96" s="81"/>
      <c r="E96" s="81"/>
      <c r="F96" s="74" t="s">
        <v>7</v>
      </c>
      <c r="G96" s="75">
        <f>H96+I96+J96+K96+L96+M96</f>
        <v>1469124.32</v>
      </c>
      <c r="H96" s="75">
        <f>H14+H20+H26+H64+H71+H78+H84+H90</f>
        <v>120000</v>
      </c>
      <c r="I96" s="75">
        <f>I14+I20++I26+I64++I71+I78++I84+I90</f>
        <v>337030</v>
      </c>
      <c r="J96" s="75">
        <f>J22+J36+J43+J50+J58+J67+J74+J80+J86+J16+J14</f>
        <v>236944.32</v>
      </c>
      <c r="K96" s="75">
        <f>K14+K20+K26+K64+K71+K78+K84+K90+K54+K47+K40</f>
        <v>375050</v>
      </c>
      <c r="L96" s="75">
        <f>L14+L20+L26+L64+L71+L78+L84+L90+L54</f>
        <v>200050</v>
      </c>
      <c r="M96" s="75">
        <f>M90+M84+M78+M71+M64+M54+M26+M14+M20</f>
        <v>200050</v>
      </c>
      <c r="N96" s="81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25.5">
      <c r="A97" s="102"/>
      <c r="B97" s="81"/>
      <c r="C97" s="81"/>
      <c r="D97" s="81"/>
      <c r="E97" s="81"/>
      <c r="F97" s="50" t="s">
        <v>8</v>
      </c>
      <c r="G97" s="15">
        <v>2176635</v>
      </c>
      <c r="H97" s="15" t="s">
        <v>83</v>
      </c>
      <c r="I97" s="15">
        <f>I15+I21+I27+I65+I72+I79+I85+I91</f>
        <v>0</v>
      </c>
      <c r="J97" s="30">
        <f>J15+J21+J27+J65+J72+J79+J85+J91</f>
        <v>0</v>
      </c>
      <c r="K97" s="15">
        <f>K15+K21+K27+K65+K72+K79+K85+K91</f>
        <v>0</v>
      </c>
      <c r="L97" s="15">
        <f>L15+L21+L27+L65+L72+L79+L85+L91</f>
        <v>0</v>
      </c>
      <c r="M97" s="15">
        <v>0</v>
      </c>
      <c r="N97" s="81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>
      <c r="B98" s="2"/>
      <c r="C98" s="2"/>
      <c r="D98" s="2"/>
      <c r="E98" s="2"/>
      <c r="F98" s="2"/>
      <c r="G98" s="2">
        <v>0</v>
      </c>
      <c r="H98" s="3"/>
      <c r="I98" s="2"/>
      <c r="J98" s="31"/>
      <c r="K98" s="2"/>
      <c r="L98" s="2"/>
      <c r="M98" s="2"/>
      <c r="N98" s="2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>
      <c r="B99" s="2"/>
      <c r="C99" s="2"/>
      <c r="D99" s="2"/>
      <c r="E99" s="2"/>
      <c r="F99" s="2"/>
      <c r="G99" s="2"/>
      <c r="H99" s="3"/>
      <c r="I99" s="24"/>
      <c r="J99" s="31"/>
      <c r="K99" s="2"/>
      <c r="L99" s="24"/>
      <c r="M99" s="24"/>
      <c r="N99" s="2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>
      <c r="I100" s="25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>
      <c r="I101" s="25"/>
      <c r="L101" s="25"/>
      <c r="M101" s="25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5:29"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5:29"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5:29"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5:29"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5:29"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5:29"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5:29"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5:29"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5:29"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5:29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5:29"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5:29"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5:29"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5:29"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5:29"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5:29"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5:29"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5:29"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5:29"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5:29"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5:29"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5:29"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5:29"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5:29"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5:29"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5:29"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5:29"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5:29"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5:29"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5:29"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5:29"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5:29"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5:29"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5:29"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5:29"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5:29"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5:29"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5:29"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5:29"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5:29"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5:29"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5:29"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5:29"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5:29"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5:29"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5:29"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5:29"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5:29"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5:29"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5:29"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5:29"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5:29"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5:29"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5:29"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5:29"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5:29"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5:29"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5:29"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5:29"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5:29"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5:29"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5:29"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5:29"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5:29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5:29"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5:29"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5:29"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5:29"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5:29"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5:29"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5:29"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5:29"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5:29"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5:29"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5:29"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5:29"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5:29"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5:29"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5:29"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5:29"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5:29"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5:29"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5:29"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5:29"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5:29"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5:29"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5:29"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5:29"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5:29"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5:29"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5:29"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5:29"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5:29"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5:29"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5:29"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5:29"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5:29"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5:29"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5:29"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5:29"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5:29"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5:29"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5:29"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5:29"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5:29"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5:29"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5:29"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5:29"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5:29"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5:29"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5:29"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5:29"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5:29"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5:29"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5:29"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5:29"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5:29"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5:29"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5:29"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5:29"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5:29"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5:29"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5:29"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5:29"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5:29"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5:29"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5:29"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5:29"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5:29"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5:29"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5:29"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5:29"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5:29"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5:29"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5:29"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5:29"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5:29"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5:29"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5:29"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5:29"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5:29"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5:29"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5:29"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5:29"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5:29"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5:29"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5:29"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5:29"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5:29"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5:29"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5:29"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5:29"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5:29"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5:29"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5:29"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5:29"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5:29"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5:29"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5:29"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5:29"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5:29"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5:29"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5:29"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5:29"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5:29"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5:29"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5:29"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5:29"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5:29"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5:29"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5:29"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5:29"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5:29"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5:29"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5:29"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5:29"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5:29"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5:29"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5:29"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5:29"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5:29"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5:29"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5:29"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5:29"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5:29"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5:29"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5:29"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5:29"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5:29"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5:29"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5:29"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5:29"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5:29"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5:29"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5:29"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5:29"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5:29"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5:29"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5:29"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5:29"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5:29"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5:29"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5:29"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5:29"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5:29"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5:29"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5:29"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5:29"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5:29"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5:29"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5:29"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5:29"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5:29"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5:29"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5:29"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5:29"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5:29"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5:29"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5:29"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5:29"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5:29"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5:29"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5:29"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5:29"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5:29"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5:29"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5:29"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5:29"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5:29"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5:29"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5:29"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5:29"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5:29"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5:29"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5:29"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5:29"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5:29"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5:29"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5:29"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5:29"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5:29"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5:29"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5:29"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5:29"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5:29"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5:29"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5:29"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5:29"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5:29"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5:29"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5:29"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5:29"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5:29"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5:29"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5:29"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5:29"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5:29"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5:29"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5:29"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5:29"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5:29"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5:29"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5:29"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5:29"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5:29"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</sheetData>
  <mergeCells count="126">
    <mergeCell ref="A16:A21"/>
    <mergeCell ref="A22:A28"/>
    <mergeCell ref="A50:A56"/>
    <mergeCell ref="B50:C56"/>
    <mergeCell ref="D50:D56"/>
    <mergeCell ref="D29:D35"/>
    <mergeCell ref="B16:C21"/>
    <mergeCell ref="D22:D28"/>
    <mergeCell ref="B36:C42"/>
    <mergeCell ref="B43:C49"/>
    <mergeCell ref="A43:A49"/>
    <mergeCell ref="A36:A42"/>
    <mergeCell ref="D36:D42"/>
    <mergeCell ref="D43:D49"/>
    <mergeCell ref="I34:I35"/>
    <mergeCell ref="G59:G61"/>
    <mergeCell ref="G55:G56"/>
    <mergeCell ref="H55:H56"/>
    <mergeCell ref="I55:I56"/>
    <mergeCell ref="E50:E56"/>
    <mergeCell ref="E58:E65"/>
    <mergeCell ref="F59:F61"/>
    <mergeCell ref="E29:E35"/>
    <mergeCell ref="F55:F56"/>
    <mergeCell ref="E36:E42"/>
    <mergeCell ref="E43:E49"/>
    <mergeCell ref="H34:H35"/>
    <mergeCell ref="G41:G42"/>
    <mergeCell ref="H41:H42"/>
    <mergeCell ref="I41:I42"/>
    <mergeCell ref="A58:A65"/>
    <mergeCell ref="A29:A35"/>
    <mergeCell ref="F34:F35"/>
    <mergeCell ref="B29:C35"/>
    <mergeCell ref="G34:G35"/>
    <mergeCell ref="N16:N21"/>
    <mergeCell ref="L27:L28"/>
    <mergeCell ref="M27:M28"/>
    <mergeCell ref="N50:N56"/>
    <mergeCell ref="K55:K56"/>
    <mergeCell ref="L55:L56"/>
    <mergeCell ref="M55:M56"/>
    <mergeCell ref="K27:K28"/>
    <mergeCell ref="N36:N42"/>
    <mergeCell ref="N43:N49"/>
    <mergeCell ref="K41:K42"/>
    <mergeCell ref="L41:L42"/>
    <mergeCell ref="M41:M42"/>
    <mergeCell ref="K48:K49"/>
    <mergeCell ref="L48:L49"/>
    <mergeCell ref="M48:M49"/>
    <mergeCell ref="H27:H28"/>
    <mergeCell ref="G27:G28"/>
    <mergeCell ref="F41:F42"/>
    <mergeCell ref="J41:J42"/>
    <mergeCell ref="F48:F49"/>
    <mergeCell ref="G48:G49"/>
    <mergeCell ref="L59:L61"/>
    <mergeCell ref="A57:N57"/>
    <mergeCell ref="H59:H61"/>
    <mergeCell ref="B1:N3"/>
    <mergeCell ref="N22:N28"/>
    <mergeCell ref="F27:F28"/>
    <mergeCell ref="F12:F13"/>
    <mergeCell ref="B4:N4"/>
    <mergeCell ref="L12:L13"/>
    <mergeCell ref="E9:E15"/>
    <mergeCell ref="E16:E21"/>
    <mergeCell ref="B22:C28"/>
    <mergeCell ref="D16:D21"/>
    <mergeCell ref="N9:N15"/>
    <mergeCell ref="K12:K13"/>
    <mergeCell ref="H12:H13"/>
    <mergeCell ref="I27:I28"/>
    <mergeCell ref="J27:J28"/>
    <mergeCell ref="B7:C7"/>
    <mergeCell ref="B6:C6"/>
    <mergeCell ref="E22:E28"/>
    <mergeCell ref="A8:N8"/>
    <mergeCell ref="A9:A15"/>
    <mergeCell ref="I12:I13"/>
    <mergeCell ref="G12:G13"/>
    <mergeCell ref="M12:M13"/>
    <mergeCell ref="A92:A97"/>
    <mergeCell ref="A73:N73"/>
    <mergeCell ref="A66:N66"/>
    <mergeCell ref="D86:D91"/>
    <mergeCell ref="A74:A79"/>
    <mergeCell ref="A80:A85"/>
    <mergeCell ref="B86:C91"/>
    <mergeCell ref="A67:A72"/>
    <mergeCell ref="N80:N85"/>
    <mergeCell ref="B74:C79"/>
    <mergeCell ref="D67:D72"/>
    <mergeCell ref="B80:C85"/>
    <mergeCell ref="E86:E91"/>
    <mergeCell ref="A86:A91"/>
    <mergeCell ref="N67:N72"/>
    <mergeCell ref="B67:C72"/>
    <mergeCell ref="B58:C65"/>
    <mergeCell ref="N58:N65"/>
    <mergeCell ref="N29:N35"/>
    <mergeCell ref="N92:N97"/>
    <mergeCell ref="B92:E97"/>
    <mergeCell ref="N74:N79"/>
    <mergeCell ref="D74:D79"/>
    <mergeCell ref="D80:D85"/>
    <mergeCell ref="E74:E79"/>
    <mergeCell ref="N86:N91"/>
    <mergeCell ref="E80:E85"/>
    <mergeCell ref="D9:D15"/>
    <mergeCell ref="J12:J13"/>
    <mergeCell ref="B9:C15"/>
    <mergeCell ref="D58:D65"/>
    <mergeCell ref="H48:H49"/>
    <mergeCell ref="I48:I49"/>
    <mergeCell ref="J48:J49"/>
    <mergeCell ref="E67:E72"/>
    <mergeCell ref="L34:L35"/>
    <mergeCell ref="J59:J61"/>
    <mergeCell ref="M59:M61"/>
    <mergeCell ref="J34:J35"/>
    <mergeCell ref="K34:K35"/>
    <mergeCell ref="I59:I61"/>
    <mergeCell ref="K59:K61"/>
    <mergeCell ref="J55:J56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65" fitToHeight="2" orientation="landscape" r:id="rId1"/>
  <headerFooter alignWithMargins="0"/>
  <rowBreaks count="2" manualBreakCount="2">
    <brk id="21" max="16383" man="1"/>
    <brk id="6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18" customWidth="1"/>
    <col min="2" max="2" width="26.5703125" style="18" customWidth="1"/>
    <col min="3" max="3" width="16.5703125" style="23" customWidth="1"/>
    <col min="4" max="4" width="14" style="35" customWidth="1"/>
    <col min="5" max="5" width="13.28515625" style="35" customWidth="1"/>
    <col min="6" max="7" width="9.140625" style="18"/>
    <col min="8" max="9" width="10" style="18" customWidth="1"/>
    <col min="10" max="10" width="9.7109375" style="18" customWidth="1"/>
    <col min="11" max="11" width="11.85546875" style="18" customWidth="1"/>
    <col min="12" max="16384" width="9.140625" style="18"/>
  </cols>
  <sheetData>
    <row r="1" spans="1:15" ht="66.75" customHeight="1">
      <c r="A1" s="132" t="s">
        <v>82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5" ht="15" customHeight="1">
      <c r="A2" s="133" t="s">
        <v>44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5" ht="36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</row>
    <row r="4" spans="1:15" ht="20.25" customHeight="1">
      <c r="A4" s="137" t="s">
        <v>21</v>
      </c>
      <c r="B4" s="140" t="s">
        <v>22</v>
      </c>
      <c r="C4" s="140" t="s">
        <v>39</v>
      </c>
      <c r="D4" s="33"/>
      <c r="E4" s="33"/>
      <c r="F4" s="147" t="s">
        <v>23</v>
      </c>
      <c r="G4" s="148"/>
      <c r="H4" s="148"/>
      <c r="I4" s="148"/>
      <c r="J4" s="148"/>
    </row>
    <row r="5" spans="1:15">
      <c r="A5" s="138"/>
      <c r="B5" s="140"/>
      <c r="C5" s="140"/>
      <c r="D5" s="34" t="s">
        <v>42</v>
      </c>
      <c r="E5" s="34" t="s">
        <v>43</v>
      </c>
      <c r="F5" s="19">
        <v>2020</v>
      </c>
      <c r="G5" s="19">
        <v>2021</v>
      </c>
      <c r="H5" s="20">
        <v>2022</v>
      </c>
      <c r="I5" s="21">
        <v>2023</v>
      </c>
      <c r="J5" s="21">
        <v>2024</v>
      </c>
    </row>
    <row r="6" spans="1:15">
      <c r="A6" s="139"/>
      <c r="B6" s="140"/>
      <c r="C6" s="140"/>
      <c r="D6" s="34"/>
      <c r="E6" s="34"/>
      <c r="F6" s="21" t="s">
        <v>24</v>
      </c>
      <c r="G6" s="21" t="s">
        <v>24</v>
      </c>
      <c r="H6" s="21" t="s">
        <v>24</v>
      </c>
      <c r="I6" s="21" t="s">
        <v>24</v>
      </c>
      <c r="J6" s="21" t="s">
        <v>24</v>
      </c>
    </row>
    <row r="7" spans="1:15">
      <c r="A7" s="22" t="s">
        <v>25</v>
      </c>
      <c r="B7" s="135" t="s">
        <v>26</v>
      </c>
      <c r="C7" s="136"/>
      <c r="D7" s="136"/>
      <c r="E7" s="136"/>
      <c r="F7" s="136"/>
      <c r="G7" s="136"/>
      <c r="H7" s="136"/>
      <c r="I7" s="136"/>
      <c r="J7" s="141"/>
    </row>
    <row r="8" spans="1:15" ht="51">
      <c r="A8" s="37" t="s">
        <v>27</v>
      </c>
      <c r="B8" s="38" t="s">
        <v>53</v>
      </c>
      <c r="C8" s="44" t="s">
        <v>45</v>
      </c>
      <c r="D8" s="22">
        <v>25</v>
      </c>
      <c r="E8" s="22">
        <v>25</v>
      </c>
      <c r="F8" s="22">
        <v>25</v>
      </c>
      <c r="G8" s="22">
        <v>25</v>
      </c>
      <c r="H8" s="22">
        <v>25</v>
      </c>
      <c r="I8" s="22">
        <v>25</v>
      </c>
      <c r="J8" s="22">
        <v>25</v>
      </c>
    </row>
    <row r="9" spans="1:15" ht="143.25" customHeight="1">
      <c r="A9" s="142" t="s">
        <v>28</v>
      </c>
      <c r="B9" s="38" t="s">
        <v>54</v>
      </c>
      <c r="C9" s="44" t="s">
        <v>45</v>
      </c>
      <c r="D9" s="22">
        <v>20</v>
      </c>
      <c r="E9" s="22">
        <v>20</v>
      </c>
      <c r="F9" s="22">
        <v>22</v>
      </c>
      <c r="G9" s="22">
        <v>24</v>
      </c>
      <c r="H9" s="22">
        <v>26</v>
      </c>
      <c r="I9" s="22">
        <v>28</v>
      </c>
      <c r="J9" s="22">
        <v>30</v>
      </c>
    </row>
    <row r="10" spans="1:15" ht="54" customHeight="1">
      <c r="A10" s="143"/>
      <c r="B10" s="38" t="s">
        <v>55</v>
      </c>
      <c r="C10" s="44" t="s">
        <v>45</v>
      </c>
      <c r="D10" s="22">
        <v>7.5</v>
      </c>
      <c r="E10" s="22">
        <v>7.5</v>
      </c>
      <c r="F10" s="22">
        <v>8</v>
      </c>
      <c r="G10" s="22">
        <v>8.5</v>
      </c>
      <c r="H10" s="22">
        <v>9</v>
      </c>
      <c r="I10" s="22">
        <v>9.5</v>
      </c>
      <c r="J10" s="22">
        <v>9.5</v>
      </c>
    </row>
    <row r="11" spans="1:15" ht="66.75" customHeight="1">
      <c r="A11" s="144"/>
      <c r="B11" s="38" t="s">
        <v>56</v>
      </c>
      <c r="C11" s="44" t="s">
        <v>45</v>
      </c>
      <c r="D11" s="22">
        <v>0.6</v>
      </c>
      <c r="E11" s="22">
        <v>0.6</v>
      </c>
      <c r="F11" s="22">
        <v>1</v>
      </c>
      <c r="G11" s="22">
        <v>1.2</v>
      </c>
      <c r="H11" s="22">
        <v>1.6</v>
      </c>
      <c r="I11" s="22">
        <v>2</v>
      </c>
      <c r="J11" s="22">
        <v>2.4</v>
      </c>
    </row>
    <row r="12" spans="1:15" ht="78" customHeight="1">
      <c r="A12" s="39" t="s">
        <v>70</v>
      </c>
      <c r="B12" s="38" t="s">
        <v>74</v>
      </c>
      <c r="C12" s="44" t="s">
        <v>29</v>
      </c>
      <c r="D12" s="22">
        <v>4</v>
      </c>
      <c r="E12" s="22">
        <v>4</v>
      </c>
      <c r="F12" s="22">
        <v>5</v>
      </c>
      <c r="G12" s="22">
        <v>5</v>
      </c>
      <c r="H12" s="22">
        <v>5</v>
      </c>
      <c r="I12" s="22">
        <v>5</v>
      </c>
      <c r="J12" s="22">
        <v>5</v>
      </c>
      <c r="O12" s="18" t="s">
        <v>80</v>
      </c>
    </row>
    <row r="13" spans="1:15" ht="63.75" customHeight="1">
      <c r="A13" s="22" t="s">
        <v>30</v>
      </c>
      <c r="B13" s="40" t="s">
        <v>57</v>
      </c>
      <c r="C13" s="22" t="s">
        <v>29</v>
      </c>
      <c r="D13" s="26">
        <v>3</v>
      </c>
      <c r="E13" s="26">
        <v>3</v>
      </c>
      <c r="F13" s="22">
        <v>4</v>
      </c>
      <c r="G13" s="22">
        <v>4</v>
      </c>
      <c r="H13" s="22">
        <v>4</v>
      </c>
      <c r="I13" s="22">
        <v>4</v>
      </c>
      <c r="J13" s="22">
        <v>4</v>
      </c>
    </row>
    <row r="14" spans="1:15" ht="76.5" customHeight="1">
      <c r="A14" s="22" t="s">
        <v>71</v>
      </c>
      <c r="B14" s="41" t="s">
        <v>73</v>
      </c>
      <c r="C14" s="22" t="s">
        <v>29</v>
      </c>
      <c r="D14" s="26">
        <v>4</v>
      </c>
      <c r="E14" s="26">
        <v>4</v>
      </c>
      <c r="F14" s="22">
        <v>1</v>
      </c>
      <c r="G14" s="22">
        <v>1</v>
      </c>
      <c r="H14" s="22">
        <v>1</v>
      </c>
      <c r="I14" s="22">
        <v>1</v>
      </c>
      <c r="J14" s="22">
        <v>1</v>
      </c>
    </row>
    <row r="15" spans="1:15" ht="75.75" customHeight="1">
      <c r="A15" s="22" t="s">
        <v>72</v>
      </c>
      <c r="B15" s="42" t="s">
        <v>63</v>
      </c>
      <c r="C15" s="22" t="s">
        <v>29</v>
      </c>
      <c r="D15" s="26">
        <v>13</v>
      </c>
      <c r="E15" s="26">
        <v>13</v>
      </c>
      <c r="F15" s="22">
        <v>14</v>
      </c>
      <c r="G15" s="22">
        <v>14</v>
      </c>
      <c r="H15" s="22">
        <v>15</v>
      </c>
      <c r="I15" s="22">
        <v>15</v>
      </c>
      <c r="J15" s="22">
        <v>15</v>
      </c>
    </row>
    <row r="16" spans="1:15" ht="31.5" customHeight="1">
      <c r="A16" s="22" t="s">
        <v>31</v>
      </c>
      <c r="B16" s="145" t="s">
        <v>40</v>
      </c>
      <c r="C16" s="146"/>
      <c r="D16" s="146"/>
      <c r="E16" s="146"/>
      <c r="F16" s="146"/>
      <c r="G16" s="146"/>
      <c r="H16" s="146"/>
      <c r="I16" s="146"/>
      <c r="J16" s="146"/>
    </row>
    <row r="17" spans="1:11" ht="54.75" customHeight="1">
      <c r="A17" s="43" t="s">
        <v>32</v>
      </c>
      <c r="B17" s="41" t="s">
        <v>64</v>
      </c>
      <c r="C17" s="22" t="s">
        <v>33</v>
      </c>
      <c r="D17" s="26">
        <v>50</v>
      </c>
      <c r="E17" s="26">
        <v>56</v>
      </c>
      <c r="F17" s="22">
        <v>100</v>
      </c>
      <c r="G17" s="22">
        <v>100</v>
      </c>
      <c r="H17" s="22">
        <v>100</v>
      </c>
      <c r="I17" s="22">
        <v>100</v>
      </c>
      <c r="J17" s="22">
        <v>100</v>
      </c>
      <c r="K17" s="18">
        <f>J17+I17+H17+G17+F17</f>
        <v>500</v>
      </c>
    </row>
    <row r="18" spans="1:11" ht="81" customHeight="1">
      <c r="A18" s="43" t="s">
        <v>69</v>
      </c>
      <c r="B18" s="41" t="s">
        <v>75</v>
      </c>
      <c r="C18" s="22" t="s">
        <v>29</v>
      </c>
      <c r="D18" s="26">
        <v>1</v>
      </c>
      <c r="E18" s="26">
        <v>1</v>
      </c>
      <c r="F18" s="22">
        <v>1</v>
      </c>
      <c r="G18" s="22">
        <v>1</v>
      </c>
      <c r="H18" s="22">
        <v>1</v>
      </c>
      <c r="I18" s="22">
        <v>1</v>
      </c>
      <c r="J18" s="22">
        <v>1</v>
      </c>
    </row>
    <row r="19" spans="1:11" ht="34.5" customHeight="1">
      <c r="A19" s="43" t="s">
        <v>34</v>
      </c>
      <c r="B19" s="145" t="s">
        <v>36</v>
      </c>
      <c r="C19" s="146"/>
      <c r="D19" s="146"/>
      <c r="E19" s="146"/>
      <c r="F19" s="146"/>
      <c r="G19" s="146"/>
      <c r="H19" s="146"/>
      <c r="I19" s="146"/>
      <c r="J19" s="146"/>
    </row>
    <row r="20" spans="1:11" ht="89.25" customHeight="1">
      <c r="A20" s="45" t="s">
        <v>58</v>
      </c>
      <c r="B20" s="41" t="s">
        <v>65</v>
      </c>
      <c r="C20" s="22" t="s">
        <v>33</v>
      </c>
      <c r="D20" s="26">
        <v>9</v>
      </c>
      <c r="E20" s="26">
        <v>10</v>
      </c>
      <c r="F20" s="22">
        <v>10</v>
      </c>
      <c r="G20" s="22">
        <v>10</v>
      </c>
      <c r="H20" s="22">
        <v>10</v>
      </c>
      <c r="I20" s="22">
        <v>15</v>
      </c>
      <c r="J20" s="22">
        <v>15</v>
      </c>
      <c r="K20" s="18">
        <f>F20+G20+H20+I20+J20</f>
        <v>60</v>
      </c>
    </row>
    <row r="21" spans="1:11">
      <c r="A21" s="46" t="s">
        <v>35</v>
      </c>
      <c r="B21" s="135" t="s">
        <v>38</v>
      </c>
      <c r="C21" s="136"/>
      <c r="D21" s="136"/>
      <c r="E21" s="136"/>
      <c r="F21" s="136"/>
      <c r="G21" s="136"/>
      <c r="H21" s="136"/>
      <c r="I21" s="136"/>
      <c r="J21" s="136"/>
    </row>
    <row r="22" spans="1:11" ht="102">
      <c r="A22" s="43" t="s">
        <v>37</v>
      </c>
      <c r="B22" s="41" t="s">
        <v>66</v>
      </c>
      <c r="C22" s="22" t="s">
        <v>33</v>
      </c>
      <c r="D22" s="26">
        <v>15</v>
      </c>
      <c r="E22" s="26">
        <v>15</v>
      </c>
      <c r="F22" s="22">
        <v>15</v>
      </c>
      <c r="G22" s="22">
        <v>15</v>
      </c>
      <c r="H22" s="22">
        <v>15</v>
      </c>
      <c r="I22" s="22">
        <v>15</v>
      </c>
      <c r="J22" s="22">
        <v>15</v>
      </c>
      <c r="K22" s="18">
        <f>F22+G22+H22+I22+J22</f>
        <v>75</v>
      </c>
    </row>
    <row r="23" spans="1:11" ht="54" customHeight="1">
      <c r="A23" s="43" t="s">
        <v>59</v>
      </c>
      <c r="B23" s="41" t="s">
        <v>62</v>
      </c>
      <c r="C23" s="22" t="s">
        <v>29</v>
      </c>
      <c r="D23" s="26">
        <v>3</v>
      </c>
      <c r="E23" s="26">
        <v>5</v>
      </c>
      <c r="F23" s="26">
        <v>5</v>
      </c>
      <c r="G23" s="26">
        <v>5</v>
      </c>
      <c r="H23" s="26">
        <v>5</v>
      </c>
      <c r="I23" s="26">
        <v>5</v>
      </c>
      <c r="J23" s="26">
        <v>5</v>
      </c>
      <c r="K23" s="18">
        <f>F23+G23+H23+I23+J23</f>
        <v>25</v>
      </c>
    </row>
    <row r="24" spans="1:11" ht="65.25" customHeight="1">
      <c r="A24" s="43" t="s">
        <v>60</v>
      </c>
      <c r="B24" s="41" t="s">
        <v>67</v>
      </c>
      <c r="C24" s="22" t="s">
        <v>29</v>
      </c>
      <c r="D24" s="26">
        <v>10</v>
      </c>
      <c r="E24" s="26">
        <v>10</v>
      </c>
      <c r="F24" s="22">
        <v>12</v>
      </c>
      <c r="G24" s="22">
        <v>12</v>
      </c>
      <c r="H24" s="22">
        <v>12</v>
      </c>
      <c r="I24" s="22">
        <v>12</v>
      </c>
      <c r="J24" s="22">
        <v>12</v>
      </c>
      <c r="K24" s="18">
        <f>F24+G24+H24+I24+J24</f>
        <v>60</v>
      </c>
    </row>
    <row r="25" spans="1:11" ht="66" customHeight="1">
      <c r="A25" s="47" t="s">
        <v>61</v>
      </c>
      <c r="B25" s="49" t="s">
        <v>76</v>
      </c>
      <c r="C25" s="48" t="s">
        <v>45</v>
      </c>
      <c r="D25" s="48">
        <v>39</v>
      </c>
      <c r="E25" s="48">
        <v>39</v>
      </c>
      <c r="F25" s="48">
        <v>40</v>
      </c>
      <c r="G25" s="48">
        <v>40</v>
      </c>
      <c r="H25" s="48">
        <v>41</v>
      </c>
      <c r="I25" s="48">
        <v>41</v>
      </c>
      <c r="J25" s="48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10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2024-02-21T09:39:17Z</cp:lastPrinted>
  <dcterms:created xsi:type="dcterms:W3CDTF">2012-09-11T11:25:31Z</dcterms:created>
  <dcterms:modified xsi:type="dcterms:W3CDTF">2024-02-21T09:39:33Z</dcterms:modified>
</cp:coreProperties>
</file>