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12600"/>
  </bookViews>
  <sheets>
    <sheet name="ПЗ декабрь" sheetId="6" r:id="rId1"/>
  </sheets>
  <definedNames>
    <definedName name="_xlnm._FilterDatabase" localSheetId="0" hidden="1">'ПЗ декабрь'!$C$1:$D$141</definedName>
    <definedName name="_xlnm.Print_Titles" localSheetId="0">'ПЗ декабрь'!$7:$8</definedName>
    <definedName name="_xlnm.Print_Area" localSheetId="0">'ПЗ декабрь'!$A$1:$D$134</definedName>
  </definedNames>
  <calcPr calcId="124519"/>
</workbook>
</file>

<file path=xl/calcChain.xml><?xml version="1.0" encoding="utf-8"?>
<calcChain xmlns="http://schemas.openxmlformats.org/spreadsheetml/2006/main">
  <c r="F121" i="6"/>
  <c r="F122" s="1"/>
  <c r="F118"/>
  <c r="E121"/>
  <c r="E117"/>
  <c r="F117"/>
  <c r="F116"/>
  <c r="E116"/>
  <c r="F113"/>
  <c r="E113"/>
  <c r="F100"/>
  <c r="E100"/>
  <c r="F99"/>
  <c r="E99"/>
  <c r="F57"/>
  <c r="E57"/>
  <c r="F51"/>
  <c r="E51"/>
  <c r="F42"/>
  <c r="E42"/>
  <c r="F37"/>
  <c r="E37"/>
  <c r="E39"/>
  <c r="F39"/>
  <c r="F13"/>
  <c r="E13"/>
  <c r="F17"/>
  <c r="E17"/>
  <c r="E32"/>
  <c r="F32"/>
  <c r="F29"/>
  <c r="E29"/>
  <c r="F21"/>
  <c r="E21"/>
  <c r="E9"/>
  <c r="F9"/>
  <c r="G21" l="1"/>
</calcChain>
</file>

<file path=xl/sharedStrings.xml><?xml version="1.0" encoding="utf-8"?>
<sst xmlns="http://schemas.openxmlformats.org/spreadsheetml/2006/main" count="260" uniqueCount="197">
  <si>
    <t xml:space="preserve">к решению сессии шестого созыва Собрания </t>
  </si>
  <si>
    <t>Наименование доходов</t>
  </si>
  <si>
    <t>Код бюджетной классификации Российской Федерации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</si>
  <si>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</si>
  <si>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</si>
  <si>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</si>
  <si>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</si>
  <si>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</si>
  <si>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</si>
  <si>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</si>
  <si>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</si>
  <si>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</si>
  <si>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</si>
  <si>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</si>
  <si>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</si>
  <si>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</si>
  <si>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</si>
  <si>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</si>
  <si>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</si>
  <si>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</si>
  <si>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</si>
  <si>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</si>
  <si>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</si>
  <si>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</si>
  <si>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</si>
  <si>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</si>
  <si>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</si>
  <si>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</si>
  <si>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</si>
  <si>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</si>
  <si>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</si>
  <si>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</si>
  <si>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</si>
  <si>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</si>
  <si>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</si>
  <si>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</si>
  <si>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</si>
  <si>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</si>
  <si>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</si>
  <si>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</si>
  <si>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</si>
  <si>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</si>
  <si>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</si>
  <si>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</si>
  <si>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</si>
  <si>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</si>
  <si>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</si>
  <si>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</si>
  <si>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БЕЗВОЗМЕЗДНЫЕ ПОСТУПЛЕНИЯ</t>
  </si>
  <si>
    <t>2 00 00000 00 0000 000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</si>
  <si>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</si>
  <si>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</si>
  <si>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</si>
  <si>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</si>
  <si>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</si>
  <si>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</si>
  <si>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</si>
  <si>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</si>
  <si>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 xml:space="preserve">Субсидии бюджетам муниципальных районов на обеспечение уровня финансирования муниципальных организаций,осуществляющих  спортивную подготовку в соответствии с требованиями </t>
  </si>
  <si>
    <t>2 02 25081 05 0000 150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</si>
  <si>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</si>
  <si>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2 02 25097 05 0000 150</t>
  </si>
  <si>
    <t>Субсидии бюджетам муниципальных районов на строительство и реконструкцию (модернизацию) объектов питьевого водоснабжения (водопровод с.Шангалы)</t>
  </si>
  <si>
    <t>2 02 25 243 05 0000 150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</si>
  <si>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</si>
  <si>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</si>
  <si>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 xml:space="preserve">Субсидии бюджетам муниципальных районов на  государственную поддержку отрасли культуры </t>
  </si>
  <si>
    <t>2 02 25519 05 0000 150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</si>
  <si>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</si>
  <si>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</si>
  <si>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</si>
  <si>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2 02 25576 05 0000 150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</si>
  <si>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</si>
  <si>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</si>
  <si>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</si>
  <si>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</si>
  <si>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</si>
  <si>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 xml:space="preserve"> 2 02 27384 05 0000 150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</si>
  <si>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</si>
  <si>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2 02 29999 05 0000 150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</si>
  <si>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</si>
  <si>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</si>
  <si>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</si>
  <si>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</si>
  <si>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</si>
  <si>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</si>
  <si>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</si>
  <si>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</si>
  <si>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</si>
  <si>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</si>
  <si>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</si>
  <si>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</si>
  <si>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</si>
  <si>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</si>
  <si>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</si>
  <si>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>Субсидии бюджетам муниципальных районов на модернизацию нерегулируемых пешеходных переходов, светофорных объектов и установка светофорных объектов, пешеходных ограждений на автообильных дорогах общего 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</si>
  <si>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</si>
  <si>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</si>
  <si>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бюдетам муниципальных районов на оснащение образовательных организаций АО специальными транспортными средствами для перевозки детей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</si>
  <si>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</si>
  <si>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</si>
  <si>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</si>
  <si>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>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</si>
  <si>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</si>
  <si>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</si>
  <si>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>Субсидии на софинансирование работ по ремонту автомобильных дорог общего пользования местного значения (ул.Загородная,ул.Кашина)</t>
  </si>
  <si>
    <t>Субсидии на софинансирование работ по капитальному ремонту ул.Ленина (обустройство пешеходных переходов)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</si>
  <si>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</si>
  <si>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</si>
  <si>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обустройство и модернизацию плоскосных спортивных сооружений</t>
  </si>
  <si>
    <t>Субсидии бюджетам муниципальных районов на оборудование  источников наружного противопожарного водоснабжения</t>
  </si>
  <si>
    <t>Субсидии бюджетам муниципальных районов на укрепление материально-технической базы муниципальных дошкольных образовательных организаций</t>
  </si>
  <si>
    <t>Субсидии бюдетам муниципальных районов на укрепление материально-технической базы и развитие противопожарной инфраструктуры в муниципальных образовательных организациях (учреждениям общего образования)</t>
  </si>
  <si>
    <t xml:space="preserve">Субсидии бюджетам МО на реализацию муниципальных программ поддержки социально ориентированных некоммерческих организаций </t>
  </si>
  <si>
    <t>Субсидии бюджетам МО на капитальный ремонт зданий  муниципальных общеобразовательных организаций</t>
  </si>
  <si>
    <t>Субсидии бюджетам МО на  благоустройство территорий муниципальных образовательных организаций (учреждения общего образования)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</si>
  <si>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</si>
  <si>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</si>
  <si>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</si>
  <si>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</si>
  <si>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</si>
  <si>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</si>
  <si>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</si>
  <si>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</si>
  <si>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</si>
  <si>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</si>
  <si>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</si>
  <si>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</si>
  <si>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</si>
  <si>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</si>
  <si>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</si>
  <si>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</si>
  <si>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</si>
  <si>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</si>
  <si>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>Субвенции бюджетам муниципальных районов на проведение Всероссийской переписи населения 2020 года</t>
  </si>
  <si>
    <t xml:space="preserve">2 02 35469 05 0000 150    </t>
  </si>
  <si>
    <t>Единая субвенция бюджетам муниципальных образований Архангельской области и на 2020 год и на плановый период 2021 и 2022 годов</t>
  </si>
  <si>
    <t>2 02 39998 05 0000 150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</si>
  <si>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</si>
  <si>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2 02 39999 05 0000 150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</si>
  <si>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</si>
  <si>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</si>
  <si>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</si>
  <si>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</si>
  <si>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</si>
  <si>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>2 02 49999 05 0000 150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</si>
  <si>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</si>
  <si>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Иные межбюджетные трансферты бюджету МО из бюджета поселения на осуществление дорожной деятельности в отношении автом.дорог местного значения в границах поселения за счет остатка акцизов 2015 г.</t>
  </si>
  <si>
    <t>Иные межбюджетных трансфертов бюджетам муниципальных образований Архангельской области на благоустройство территорий и приобретение уборочной и коммунальной техники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</si>
  <si>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</si>
  <si>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Иные межбюджетные трансферты бюджетам муниципальных образований на оказание содействия муниципальным образованиям АО в подготовке проведения общероссийского голосования по вопросу одобрения изменений в Конституцию РФ</t>
  </si>
  <si>
    <t>ПРОЧИЕ БЕЗВОЗМЕЗДНЫЕ ПОСТУПЛЕНИЯ</t>
  </si>
  <si>
    <t xml:space="preserve">ВСЕГО ДОХОДОВ 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</si>
  <si>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</si>
  <si>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</si>
  <si>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Субсидии на софинансирование на оборудование источников наружного противопожарного водоснабжения от МО "Киземское"</t>
  </si>
  <si>
    <t>Субсидии на софинансирование на оборудование источников наружного противопожарного водоснабжения от МО "Шангальское"</t>
  </si>
  <si>
    <t>Субсидии на софинансирование на оборудование источников наружного противопожарного водоснабжения от МО "Октябрьское"</t>
  </si>
  <si>
    <t>Субсидии бюджетам МО на внедрение модели персонифицированного финансирования доп.образования детей в АО</t>
  </si>
  <si>
    <t>Субсидии бюджетам МО на софинансирование мероприятий по проведению кадастровых работ и мониторинга земель с/хоз.назначеения</t>
  </si>
  <si>
    <t>Субсидии бюджетам МО на организацию бесплатного горячего питания обучающихся, получ.начальное общее образование</t>
  </si>
  <si>
    <t>2 02 25304 05 0000 150</t>
  </si>
  <si>
    <t>Субвенция бюджету МО на ежемесячное денежное вознаграждение за классное руководство пед.работникам гос.и муниц.общеобр.организаций</t>
  </si>
  <si>
    <t>Иные межбюджетные трансферты бюджету МО из Резервного фонда Правительства АО (замена котлов в котельной д.Бережной и д.Алферовской)</t>
  </si>
  <si>
    <t>Иные межбюджетные трансферты бюджету МО из Резервного фонда Правительства АО (на оказание помощи гражданам,пострад.от весеннего паводка)</t>
  </si>
  <si>
    <t>Иные межбюджетные трансферты бюджету МО из Резервного фонда Правительства АО (на выполение работ по ремонту подвесного моста в п.Квазеньга)</t>
  </si>
  <si>
    <t>Субсидии бюджетам МО на оснащение образорв.учреждений в сфере культуры(школ исскуств) АО музык.инструментами,  оборудованием и матер.для творчества в соотв.с соврем.стнадартами проф.и доп.образования</t>
  </si>
  <si>
    <t>2 02 27576 05 0000 150</t>
  </si>
  <si>
    <t>Иные межбюджетные трансферты бюджету МО из Резервного фонда Правительства АО (для МБУК "Устьяны")</t>
  </si>
  <si>
    <t>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</si>
  <si>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Иные межбюджетные трансферты бюджету МО из Резервного фонда Правительства АО (на ограждение спортвной площадки п.Кизема)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</si>
  <si>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</si>
  <si>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2 18 00000 00 0000 150</t>
  </si>
  <si>
    <t>ВОЗВРАТ ОСТАТКОВ СУБСИДИЙ, СУБВЕНЦИЙ И ИНЫХ МЕЖБЮДЖЕТНЫХ ТРАНСФЕРТОВ, ИМЕЮЩИХ ЦЕЛЕВОЕ НАЗНАЧЕНИЕ, ПРОШЛЫХ ЛЕТ</t>
  </si>
  <si>
    <t>2 19 00000 00 0000 150</t>
  </si>
  <si>
    <t>БЕЗВОЗМЕЗДНЫЕ ПОСТУПЛЕНИЯ ОТ ДРУГИХ БЮДЖЕТОВ БЮДЖЕТНОЙ СИСТЕМЫ РОССИЙСКОЙ ФЕДЕРАЦИИ</t>
  </si>
  <si>
    <t>Утверждено - бюджеты муниципальных районов</t>
  </si>
  <si>
    <t>Исполнено - бюджеты муниципальных районов</t>
  </si>
  <si>
    <t>ЗАДОЛЖЕННОСТЬ И ПЕРЕРАСЧЕТЫ ПО ОТМЕНЕННЫМ НАЛОГАМ, СБОРАМ И ИНЫМ ОБЯЗАТЕЛЬНЫМ ПЛАТЕЖАМ</t>
  </si>
  <si>
    <t>1 09 00000 00 0000 110</t>
  </si>
  <si>
    <t>по решению СД</t>
  </si>
  <si>
    <t>ПРОЧИЕ НЕНАЛОГОВЫЕ ДОХОДЫ</t>
  </si>
  <si>
    <t>1 17 00000 00 0000 180</t>
  </si>
  <si>
    <t>1 16 00000 00 0000 140</t>
  </si>
  <si>
    <t>Иные межбюджетные трансферты бюджету МО из Резервного фонда Правительства АО (ля МБУК "Устьяны" ДК п.Кизема приобретение сцен.кресел)</t>
  </si>
  <si>
    <t>1 11 00000 00 0000 120</t>
  </si>
  <si>
    <t>1 13 00000 00 0000 130</t>
  </si>
  <si>
    <t>1 12 00000 00 0000 120</t>
  </si>
  <si>
    <t>1 08 00000 00 0000 110</t>
  </si>
  <si>
    <t>1 05 00000 00 0000 110</t>
  </si>
  <si>
    <t>1 03 00000 00 0000 130</t>
  </si>
  <si>
    <t>2 02 00000 00 0000 150</t>
  </si>
  <si>
    <t>2 07 00000 00 0000 150</t>
  </si>
  <si>
    <t>2 04 00000 00 0000 150</t>
  </si>
  <si>
    <t xml:space="preserve">Отчет о  поступлении доходов в бюджет муниципального образования "Устьянский муниципальный район"                   за 2020 год </t>
  </si>
  <si>
    <t>Приложение №4</t>
  </si>
  <si>
    <t>депутатов № 344  от   25 июня 2021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</si>
</sst>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&quot;$&quot;#,##0_);\(&quot;$&quot;#,##0\)"/>
  </numFmts>
  <fonts count="20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5" fontId="17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right" inden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top" wrapText="1" inden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 indent="1"/>
    </xf>
    <xf numFmtId="0" fontId="3" fillId="2" borderId="1" xfId="2" applyFont="1" applyFill="1" applyBorder="1" applyAlignment="1">
      <alignment horizontal="left" vertical="center" wrapText="1" inden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6" fillId="2" borderId="1" xfId="0" applyFont="1" applyFill="1" applyBorder="1" applyAlignment="1">
      <alignment horizontal="left" vertical="center" wrapText="1" indent="1"/>
    </xf>
    <xf numFmtId="0" fontId="3" fillId="2" borderId="1" xfId="2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/>
    <xf numFmtId="4" fontId="8" fillId="2" borderId="0" xfId="0" applyNumberFormat="1" applyFont="1" applyFill="1" applyAlignment="1">
      <alignment horizontal="right" indent="1"/>
    </xf>
    <xf numFmtId="0" fontId="8" fillId="2" borderId="0" xfId="0" applyFont="1" applyFill="1"/>
    <xf numFmtId="4" fontId="9" fillId="2" borderId="1" xfId="0" applyNumberFormat="1" applyFont="1" applyFill="1" applyBorder="1" applyAlignment="1">
      <alignment vertical="center"/>
    </xf>
    <xf numFmtId="0" fontId="5" fillId="2" borderId="1" xfId="2" applyFont="1" applyFill="1" applyBorder="1" applyAlignment="1">
      <alignment horizontal="left" vertical="top" wrapText="1"/>
    </xf>
    <xf numFmtId="0" fontId="5" fillId="2" borderId="0" xfId="2" applyFont="1" applyFill="1"/>
    <xf numFmtId="0" fontId="8" fillId="2" borderId="1" xfId="0" applyFont="1" applyFill="1" applyBorder="1" applyAlignment="1">
      <alignment horizontal="left" vertical="top" wrapText="1" indent="1"/>
    </xf>
    <xf numFmtId="0" fontId="8" fillId="2" borderId="1" xfId="2" applyNumberFormat="1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right" indent="1"/>
    </xf>
    <xf numFmtId="0" fontId="8" fillId="2" borderId="1" xfId="0" applyNumberFormat="1" applyFont="1" applyFill="1" applyBorder="1" applyAlignment="1">
      <alignment horizontal="left" vertical="top" wrapText="1" indent="1"/>
    </xf>
    <xf numFmtId="4" fontId="13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vertical="center"/>
    </xf>
    <xf numFmtId="4" fontId="10" fillId="2" borderId="0" xfId="1" applyNumberFormat="1" applyFont="1" applyFill="1" applyBorder="1" applyAlignment="1">
      <alignment horizontal="right" vertical="center"/>
    </xf>
    <xf numFmtId="4" fontId="12" fillId="2" borderId="0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vertical="top"/>
    </xf>
    <xf numFmtId="4" fontId="18" fillId="2" borderId="0" xfId="0" applyNumberFormat="1" applyFont="1" applyFill="1" applyBorder="1" applyAlignment="1">
      <alignment vertical="center"/>
    </xf>
    <xf numFmtId="0" fontId="10" fillId="2" borderId="0" xfId="0" applyFont="1" applyFill="1" applyBorder="1"/>
    <xf numFmtId="4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0" xfId="2" applyFont="1" applyFill="1" applyBorder="1"/>
    <xf numFmtId="0" fontId="12" fillId="2" borderId="0" xfId="0" applyFont="1" applyFill="1" applyBorder="1"/>
    <xf numFmtId="0" fontId="19" fillId="2" borderId="0" xfId="0" applyFont="1" applyFill="1" applyBorder="1"/>
    <xf numFmtId="4" fontId="7" fillId="2" borderId="1" xfId="2" applyNumberFormat="1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7" fillId="2" borderId="0" xfId="0" applyFont="1" applyFill="1"/>
    <xf numFmtId="0" fontId="15" fillId="2" borderId="0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2 2" xfId="5"/>
    <cellStyle name="Обычный 3" xfId="3"/>
    <cellStyle name="Обычный_Приложение 5 - прогноз доходов" xfId="1"/>
    <cellStyle name="Финансовый 2" xfId="4"/>
    <cellStyle name="Финансовый 3" xfId="6"/>
    <cellStyle name="Финансовый 3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9"/>
  <sheetViews>
    <sheetView tabSelected="1" zoomScaleSheetLayoutView="100" workbookViewId="0">
      <selection activeCell="C7" sqref="C7"/>
    </sheetView>
  </sheetViews>
  <sheetFormatPr defaultColWidth="9.140625" defaultRowHeight="12.75" outlineLevelRow="1"/>
  <cols>
    <col min="1" max="1" width="69.5703125" style="1" customWidth="1"/>
    <col min="2" max="2" width="20" style="2" customWidth="1"/>
    <col min="3" max="3" width="14.85546875" style="3" customWidth="1"/>
    <col min="4" max="4" width="15.5703125" style="1" customWidth="1"/>
    <col min="5" max="5" width="12" style="49" customWidth="1"/>
    <col min="6" max="6" width="12.5703125" style="49" customWidth="1"/>
    <col min="7" max="7" width="15.5703125" style="49" customWidth="1"/>
    <col min="8" max="16384" width="9.140625" style="1"/>
  </cols>
  <sheetData>
    <row r="1" spans="1:7">
      <c r="A1" s="31"/>
      <c r="C1" s="36"/>
      <c r="D1" s="36" t="s">
        <v>195</v>
      </c>
      <c r="E1" s="44"/>
      <c r="F1" s="44"/>
    </row>
    <row r="2" spans="1:7">
      <c r="A2" s="31"/>
      <c r="C2" s="36"/>
      <c r="D2" s="36" t="s">
        <v>0</v>
      </c>
      <c r="E2" s="44"/>
      <c r="F2" s="44"/>
    </row>
    <row r="3" spans="1:7">
      <c r="A3" s="31"/>
      <c r="C3" s="36"/>
      <c r="D3" s="36" t="s">
        <v>196</v>
      </c>
      <c r="E3" s="44"/>
      <c r="F3" s="44"/>
    </row>
    <row r="5" spans="1:7" s="32" customFormat="1" ht="30.75" customHeight="1">
      <c r="A5" s="58" t="s">
        <v>194</v>
      </c>
      <c r="B5" s="58"/>
      <c r="C5" s="58"/>
      <c r="D5" s="58"/>
      <c r="E5" s="49"/>
      <c r="F5" s="49"/>
      <c r="G5" s="50"/>
    </row>
    <row r="6" spans="1:7" s="32" customFormat="1" hidden="1">
      <c r="A6" s="1"/>
      <c r="B6" s="2"/>
      <c r="C6" s="3"/>
      <c r="E6" s="49"/>
      <c r="F6" s="49"/>
      <c r="G6" s="50"/>
    </row>
    <row r="7" spans="1:7" s="32" customFormat="1" ht="47.25" customHeight="1">
      <c r="A7" s="40" t="s">
        <v>1</v>
      </c>
      <c r="B7" s="40" t="s">
        <v>2</v>
      </c>
      <c r="C7" s="55" t="s">
        <v>176</v>
      </c>
      <c r="D7" s="55" t="s">
        <v>177</v>
      </c>
      <c r="E7" s="49"/>
      <c r="F7" s="49"/>
      <c r="G7" s="50"/>
    </row>
    <row r="8" spans="1:7" s="57" customFormat="1" ht="11.25">
      <c r="A8" s="39">
        <v>1</v>
      </c>
      <c r="B8" s="40">
        <v>2</v>
      </c>
      <c r="C8" s="39">
        <v>3</v>
      </c>
      <c r="D8" s="40">
        <v>4</v>
      </c>
      <c r="E8" s="56"/>
      <c r="F8" s="56"/>
      <c r="G8" s="56"/>
    </row>
    <row r="9" spans="1:7">
      <c r="A9" s="4" t="s">
        <v>3</v>
      </c>
      <c r="B9" s="37" t="s">
        <v>4</v>
      </c>
      <c r="C9" s="6">
        <v>263050904</v>
      </c>
      <c r="D9" s="6">
        <v>220861337.56999999</v>
      </c>
      <c r="E9" s="45">
        <f>C10+C12+C13+C17+C20+C21+C27+C29+C32+C35+C36-C9</f>
        <v>0</v>
      </c>
      <c r="F9" s="45">
        <f>D10+D12+D13+D17+D20+D21+D27+D29+D32+D35+D36-D9</f>
        <v>0</v>
      </c>
    </row>
    <row r="10" spans="1:7" ht="25.5" customHeight="1" outlineLevel="1">
      <c r="A10" s="7" t="s">
        <v>5</v>
      </c>
      <c r="B10" s="37" t="s">
        <v>6</v>
      </c>
      <c r="C10" s="8">
        <v>187071205</v>
      </c>
      <c r="D10" s="8">
        <v>150592375.69</v>
      </c>
      <c r="E10" s="46"/>
      <c r="F10" s="46"/>
    </row>
    <row r="11" spans="1:7" ht="12.75" customHeight="1" outlineLevel="1">
      <c r="A11" s="9" t="s">
        <v>7</v>
      </c>
      <c r="B11" s="10" t="s">
        <v>8</v>
      </c>
      <c r="C11" s="8">
        <v>187071205</v>
      </c>
      <c r="D11" s="8">
        <v>150592375.69</v>
      </c>
      <c r="E11" s="46"/>
      <c r="F11" s="46"/>
    </row>
    <row r="12" spans="1:7" ht="25.5" customHeight="1" outlineLevel="1">
      <c r="A12" s="11" t="s">
        <v>9</v>
      </c>
      <c r="B12" s="10" t="s">
        <v>190</v>
      </c>
      <c r="C12" s="8">
        <v>26808448</v>
      </c>
      <c r="D12" s="8">
        <v>22753832.199999999</v>
      </c>
      <c r="E12" s="46"/>
      <c r="F12" s="46"/>
    </row>
    <row r="13" spans="1:7" ht="12.75" customHeight="1" outlineLevel="1">
      <c r="A13" s="11" t="s">
        <v>10</v>
      </c>
      <c r="B13" s="10" t="s">
        <v>189</v>
      </c>
      <c r="C13" s="8">
        <v>24377936</v>
      </c>
      <c r="D13" s="8">
        <v>19437300.530000001</v>
      </c>
      <c r="E13" s="46">
        <f>SUM(C14:C16)-C13</f>
        <v>0</v>
      </c>
      <c r="F13" s="46">
        <f>SUM(D14:D16)-D13</f>
        <v>0</v>
      </c>
    </row>
    <row r="14" spans="1:7" ht="12.75" customHeight="1" outlineLevel="1">
      <c r="A14" s="9" t="s">
        <v>11</v>
      </c>
      <c r="B14" s="10" t="s">
        <v>12</v>
      </c>
      <c r="C14" s="8">
        <v>24251000</v>
      </c>
      <c r="D14" s="8">
        <v>19298503.239999998</v>
      </c>
      <c r="E14" s="46"/>
      <c r="F14" s="46"/>
    </row>
    <row r="15" spans="1:7" ht="12.75" customHeight="1" outlineLevel="1">
      <c r="A15" s="9" t="s">
        <v>13</v>
      </c>
      <c r="B15" s="10" t="s">
        <v>14</v>
      </c>
      <c r="C15" s="8">
        <v>4936</v>
      </c>
      <c r="D15" s="8">
        <v>307.29000000000002</v>
      </c>
      <c r="E15" s="46"/>
      <c r="F15" s="46"/>
    </row>
    <row r="16" spans="1:7" ht="12.75" customHeight="1" outlineLevel="1">
      <c r="A16" s="9" t="s">
        <v>15</v>
      </c>
      <c r="B16" s="10" t="s">
        <v>16</v>
      </c>
      <c r="C16" s="8">
        <v>122000</v>
      </c>
      <c r="D16" s="8">
        <v>138490</v>
      </c>
      <c r="E16" s="46"/>
      <c r="F16" s="46"/>
    </row>
    <row r="17" spans="1:7" ht="12.75" customHeight="1" outlineLevel="1">
      <c r="A17" s="11" t="s">
        <v>17</v>
      </c>
      <c r="B17" s="10" t="s">
        <v>188</v>
      </c>
      <c r="C17" s="8">
        <v>4447815</v>
      </c>
      <c r="D17" s="8">
        <v>4371464.0999999996</v>
      </c>
      <c r="E17" s="46">
        <f>SUM(C18:C19)-C17</f>
        <v>0</v>
      </c>
      <c r="F17" s="46">
        <f>SUM(D18:D19)-D17</f>
        <v>0</v>
      </c>
    </row>
    <row r="18" spans="1:7" ht="25.5" customHeight="1" outlineLevel="1">
      <c r="A18" s="9" t="s">
        <v>18</v>
      </c>
      <c r="B18" s="10" t="s">
        <v>19</v>
      </c>
      <c r="C18" s="8">
        <v>3261000</v>
      </c>
      <c r="D18" s="8">
        <v>3503804.1</v>
      </c>
      <c r="E18" s="46"/>
      <c r="F18" s="46"/>
    </row>
    <row r="19" spans="1:7" ht="25.5" customHeight="1" outlineLevel="1">
      <c r="A19" s="9" t="s">
        <v>20</v>
      </c>
      <c r="B19" s="10" t="s">
        <v>21</v>
      </c>
      <c r="C19" s="8">
        <v>1186815</v>
      </c>
      <c r="D19" s="8">
        <v>867660</v>
      </c>
      <c r="E19" s="46"/>
      <c r="F19" s="46"/>
    </row>
    <row r="20" spans="1:7" ht="25.5" customHeight="1" outlineLevel="1">
      <c r="A20" s="7" t="s">
        <v>178</v>
      </c>
      <c r="B20" s="10" t="s">
        <v>179</v>
      </c>
      <c r="C20" s="8"/>
      <c r="D20" s="8">
        <v>23.7</v>
      </c>
      <c r="E20" s="46"/>
      <c r="F20" s="46"/>
      <c r="G20" s="51" t="s">
        <v>180</v>
      </c>
    </row>
    <row r="21" spans="1:7" ht="25.5" customHeight="1" outlineLevel="1">
      <c r="A21" s="11" t="s">
        <v>22</v>
      </c>
      <c r="B21" s="10" t="s">
        <v>185</v>
      </c>
      <c r="C21" s="8">
        <v>16696000</v>
      </c>
      <c r="D21" s="8">
        <v>17137649.23</v>
      </c>
      <c r="E21" s="46">
        <f>SUM(C22:C26)-C21</f>
        <v>0</v>
      </c>
      <c r="F21" s="46">
        <f>SUM(D22:D26)-D21</f>
        <v>0</v>
      </c>
      <c r="G21" s="50">
        <f>SUM(G22:G26)</f>
        <v>16696000</v>
      </c>
    </row>
    <row r="22" spans="1:7" ht="25.5" customHeight="1" outlineLevel="1">
      <c r="A22" s="9" t="s">
        <v>23</v>
      </c>
      <c r="B22" s="10" t="s">
        <v>24</v>
      </c>
      <c r="C22" s="8">
        <v>11255770</v>
      </c>
      <c r="D22" s="8">
        <v>11105374.109999999</v>
      </c>
      <c r="E22" s="46"/>
      <c r="F22" s="46"/>
      <c r="G22" s="50">
        <v>11400000</v>
      </c>
    </row>
    <row r="23" spans="1:7" ht="39.75" customHeight="1" outlineLevel="1">
      <c r="A23" s="9" t="s">
        <v>25</v>
      </c>
      <c r="B23" s="10" t="s">
        <v>26</v>
      </c>
      <c r="C23" s="8">
        <v>601420</v>
      </c>
      <c r="D23" s="8">
        <v>601419</v>
      </c>
      <c r="E23" s="46"/>
      <c r="F23" s="46"/>
      <c r="G23" s="50">
        <v>347000</v>
      </c>
    </row>
    <row r="24" spans="1:7" ht="25.5" customHeight="1" outlineLevel="1">
      <c r="A24" s="9" t="s">
        <v>27</v>
      </c>
      <c r="B24" s="10" t="s">
        <v>28</v>
      </c>
      <c r="C24" s="8">
        <v>369810</v>
      </c>
      <c r="D24" s="8">
        <v>366225.96</v>
      </c>
      <c r="E24" s="46"/>
      <c r="F24" s="46"/>
      <c r="G24" s="50">
        <v>480000</v>
      </c>
    </row>
    <row r="25" spans="1:7" ht="12.75" customHeight="1" outlineLevel="1">
      <c r="A25" s="9" t="s">
        <v>29</v>
      </c>
      <c r="B25" s="10" t="s">
        <v>30</v>
      </c>
      <c r="C25" s="8">
        <v>50000</v>
      </c>
      <c r="D25" s="8">
        <v>0</v>
      </c>
      <c r="E25" s="46"/>
      <c r="F25" s="46"/>
      <c r="G25" s="50">
        <v>50000</v>
      </c>
    </row>
    <row r="26" spans="1:7" ht="51" customHeight="1" outlineLevel="1">
      <c r="A26" s="9" t="s">
        <v>31</v>
      </c>
      <c r="B26" s="10" t="s">
        <v>32</v>
      </c>
      <c r="C26" s="8">
        <v>4419000</v>
      </c>
      <c r="D26" s="8">
        <v>5064630.16</v>
      </c>
      <c r="E26" s="46"/>
      <c r="F26" s="46"/>
      <c r="G26" s="50">
        <v>4419000</v>
      </c>
    </row>
    <row r="27" spans="1:7" ht="12.75" customHeight="1" outlineLevel="1">
      <c r="A27" s="11" t="s">
        <v>33</v>
      </c>
      <c r="B27" s="10" t="s">
        <v>187</v>
      </c>
      <c r="C27" s="8">
        <v>430800</v>
      </c>
      <c r="D27" s="8">
        <v>456660.16</v>
      </c>
      <c r="E27" s="46"/>
      <c r="F27" s="46"/>
    </row>
    <row r="28" spans="1:7" ht="12.75" customHeight="1" outlineLevel="1">
      <c r="A28" s="9" t="s">
        <v>34</v>
      </c>
      <c r="B28" s="10" t="s">
        <v>35</v>
      </c>
      <c r="C28" s="8">
        <v>430800</v>
      </c>
      <c r="D28" s="8">
        <v>456660.16</v>
      </c>
      <c r="E28" s="46"/>
      <c r="F28" s="46"/>
    </row>
    <row r="29" spans="1:7" ht="12.75" customHeight="1" outlineLevel="1">
      <c r="A29" s="11" t="s">
        <v>36</v>
      </c>
      <c r="B29" s="10" t="s">
        <v>186</v>
      </c>
      <c r="C29" s="8">
        <v>273000</v>
      </c>
      <c r="D29" s="8">
        <v>171297.7</v>
      </c>
      <c r="E29" s="46">
        <f>SUM(C30:C31)-C29</f>
        <v>0</v>
      </c>
      <c r="F29" s="46">
        <f>SUM(D30:D31)-D29</f>
        <v>0</v>
      </c>
    </row>
    <row r="30" spans="1:7" ht="12.75" customHeight="1" outlineLevel="1">
      <c r="A30" s="9" t="s">
        <v>37</v>
      </c>
      <c r="B30" s="10" t="s">
        <v>38</v>
      </c>
      <c r="C30" s="8">
        <v>273000</v>
      </c>
      <c r="D30" s="8">
        <v>11163.61</v>
      </c>
      <c r="E30" s="46"/>
      <c r="F30" s="46"/>
    </row>
    <row r="31" spans="1:7" ht="12.75" customHeight="1" outlineLevel="1">
      <c r="A31" s="9" t="s">
        <v>39</v>
      </c>
      <c r="B31" s="10" t="s">
        <v>40</v>
      </c>
      <c r="C31" s="8">
        <v>0</v>
      </c>
      <c r="D31" s="8">
        <v>160134.09</v>
      </c>
      <c r="E31" s="46"/>
      <c r="F31" s="46"/>
    </row>
    <row r="32" spans="1:7" ht="12.75" customHeight="1" outlineLevel="1">
      <c r="A32" s="11" t="s">
        <v>41</v>
      </c>
      <c r="B32" s="10" t="s">
        <v>42</v>
      </c>
      <c r="C32" s="8">
        <v>1691700</v>
      </c>
      <c r="D32" s="8">
        <v>4211549.74</v>
      </c>
      <c r="E32" s="46">
        <f>SUM(C33:C34)-C32</f>
        <v>0</v>
      </c>
      <c r="F32" s="46">
        <f>SUM(D33:D34)-D32</f>
        <v>0</v>
      </c>
    </row>
    <row r="33" spans="1:7" ht="51" customHeight="1" outlineLevel="1">
      <c r="A33" s="9" t="s">
        <v>43</v>
      </c>
      <c r="B33" s="10" t="s">
        <v>44</v>
      </c>
      <c r="C33" s="8">
        <v>1619000</v>
      </c>
      <c r="D33" s="8">
        <v>2759879.38</v>
      </c>
      <c r="E33" s="46"/>
      <c r="F33" s="46"/>
    </row>
    <row r="34" spans="1:7" ht="38.25" customHeight="1" outlineLevel="1">
      <c r="A34" s="9" t="s">
        <v>45</v>
      </c>
      <c r="B34" s="10" t="s">
        <v>46</v>
      </c>
      <c r="C34" s="8">
        <v>72700</v>
      </c>
      <c r="D34" s="8">
        <v>1451670.36</v>
      </c>
      <c r="E34" s="46"/>
      <c r="F34" s="46"/>
    </row>
    <row r="35" spans="1:7" ht="12.75" customHeight="1" outlineLevel="1">
      <c r="A35" s="9" t="s">
        <v>47</v>
      </c>
      <c r="B35" s="10" t="s">
        <v>183</v>
      </c>
      <c r="C35" s="8">
        <v>1254000</v>
      </c>
      <c r="D35" s="8">
        <v>1769810.27</v>
      </c>
      <c r="E35" s="46"/>
      <c r="F35" s="46"/>
    </row>
    <row r="36" spans="1:7" ht="12.75" customHeight="1" outlineLevel="1">
      <c r="A36" s="9" t="s">
        <v>181</v>
      </c>
      <c r="B36" s="10" t="s">
        <v>182</v>
      </c>
      <c r="C36" s="8">
        <v>0</v>
      </c>
      <c r="D36" s="8">
        <v>-40625.75</v>
      </c>
      <c r="E36" s="46"/>
      <c r="F36" s="46"/>
    </row>
    <row r="37" spans="1:7" s="12" customFormat="1">
      <c r="A37" s="4" t="s">
        <v>48</v>
      </c>
      <c r="B37" s="37" t="s">
        <v>49</v>
      </c>
      <c r="C37" s="6">
        <v>1463381559.3499994</v>
      </c>
      <c r="D37" s="6">
        <v>1456682411.22</v>
      </c>
      <c r="E37" s="46">
        <f>C39+C42+C99+C116+C131+C132+C133-C37</f>
        <v>0</v>
      </c>
      <c r="F37" s="46">
        <f>D39+D42+D99+D116+D131+D132+D133-D37</f>
        <v>0</v>
      </c>
      <c r="G37" s="49"/>
    </row>
    <row r="38" spans="1:7" ht="25.5">
      <c r="A38" s="9" t="s">
        <v>175</v>
      </c>
      <c r="B38" s="10" t="s">
        <v>191</v>
      </c>
      <c r="C38" s="8">
        <v>1453423986.7099996</v>
      </c>
      <c r="D38" s="8">
        <v>1446724838.5799999</v>
      </c>
      <c r="E38" s="46"/>
      <c r="F38" s="46"/>
    </row>
    <row r="39" spans="1:7" s="23" customFormat="1">
      <c r="A39" s="4" t="s">
        <v>50</v>
      </c>
      <c r="B39" s="37" t="s">
        <v>51</v>
      </c>
      <c r="C39" s="6">
        <v>74154100</v>
      </c>
      <c r="D39" s="6">
        <v>74154100</v>
      </c>
      <c r="E39" s="46">
        <f>SUM(C40:C41)-C39</f>
        <v>0</v>
      </c>
      <c r="F39" s="46">
        <f>SUM(D40:D41)-D39</f>
        <v>0</v>
      </c>
      <c r="G39" s="49"/>
    </row>
    <row r="40" spans="1:7" ht="25.5">
      <c r="A40" s="9" t="s">
        <v>52</v>
      </c>
      <c r="B40" s="10" t="s">
        <v>53</v>
      </c>
      <c r="C40" s="8">
        <v>48709400</v>
      </c>
      <c r="D40" s="8">
        <v>48709400</v>
      </c>
      <c r="E40" s="46"/>
      <c r="F40" s="46"/>
    </row>
    <row r="41" spans="1:7" ht="25.5">
      <c r="A41" s="9" t="s">
        <v>153</v>
      </c>
      <c r="B41" s="10" t="s">
        <v>154</v>
      </c>
      <c r="C41" s="8">
        <v>25444700</v>
      </c>
      <c r="D41" s="8">
        <v>25444700</v>
      </c>
      <c r="E41" s="46"/>
      <c r="F41" s="46"/>
    </row>
    <row r="42" spans="1:7" s="23" customFormat="1" ht="25.5">
      <c r="A42" s="4" t="s">
        <v>54</v>
      </c>
      <c r="B42" s="37" t="s">
        <v>55</v>
      </c>
      <c r="C42" s="6">
        <v>673929616.5</v>
      </c>
      <c r="D42" s="6">
        <v>664521461.36999989</v>
      </c>
      <c r="E42" s="46">
        <f>SUM(C43:C98)-C42</f>
        <v>0</v>
      </c>
      <c r="F42" s="46">
        <f>SUM(D43:D98)-D42</f>
        <v>0</v>
      </c>
      <c r="G42" s="49"/>
    </row>
    <row r="43" spans="1:7" ht="51">
      <c r="A43" s="9" t="s">
        <v>56</v>
      </c>
      <c r="B43" s="10" t="s">
        <v>57</v>
      </c>
      <c r="C43" s="8">
        <v>5365750</v>
      </c>
      <c r="D43" s="8">
        <v>5365750</v>
      </c>
      <c r="E43" s="46"/>
      <c r="F43" s="46"/>
    </row>
    <row r="44" spans="1:7" ht="38.25">
      <c r="A44" s="13" t="s">
        <v>58</v>
      </c>
      <c r="B44" s="10" t="s">
        <v>59</v>
      </c>
      <c r="C44" s="8">
        <v>1465524</v>
      </c>
      <c r="D44" s="8">
        <v>1465524</v>
      </c>
      <c r="E44" s="46"/>
      <c r="F44" s="46"/>
    </row>
    <row r="45" spans="1:7" ht="38.25">
      <c r="A45" s="13" t="s">
        <v>60</v>
      </c>
      <c r="B45" s="10" t="s">
        <v>61</v>
      </c>
      <c r="C45" s="8">
        <v>11127171</v>
      </c>
      <c r="D45" s="8">
        <v>11127171</v>
      </c>
      <c r="E45" s="46"/>
      <c r="F45" s="46"/>
    </row>
    <row r="46" spans="1:7" ht="38.25">
      <c r="A46" s="13" t="s">
        <v>62</v>
      </c>
      <c r="B46" s="10" t="s">
        <v>63</v>
      </c>
      <c r="C46" s="8">
        <v>13397959.199999999</v>
      </c>
      <c r="D46" s="8">
        <v>11211122.449999999</v>
      </c>
      <c r="E46" s="46"/>
      <c r="F46" s="46"/>
    </row>
    <row r="47" spans="1:7" ht="24">
      <c r="A47" s="34" t="s">
        <v>160</v>
      </c>
      <c r="B47" s="42" t="s">
        <v>161</v>
      </c>
      <c r="C47" s="8">
        <v>8273007.6100000003</v>
      </c>
      <c r="D47" s="8">
        <v>7784773.5700000003</v>
      </c>
      <c r="E47" s="46"/>
      <c r="F47" s="46"/>
    </row>
    <row r="48" spans="1:7" ht="25.5">
      <c r="A48" s="13" t="s">
        <v>64</v>
      </c>
      <c r="B48" s="10" t="s">
        <v>65</v>
      </c>
      <c r="C48" s="8">
        <v>8985449.9399999995</v>
      </c>
      <c r="D48" s="8">
        <v>8985449.9399999995</v>
      </c>
      <c r="E48" s="46"/>
      <c r="F48" s="46"/>
    </row>
    <row r="49" spans="1:7" ht="25.5">
      <c r="A49" s="9" t="s">
        <v>66</v>
      </c>
      <c r="B49" s="10" t="s">
        <v>67</v>
      </c>
      <c r="C49" s="8">
        <v>222222.22</v>
      </c>
      <c r="D49" s="8">
        <v>222222.22</v>
      </c>
      <c r="E49" s="46"/>
      <c r="F49" s="46"/>
    </row>
    <row r="50" spans="1:7" ht="38.25">
      <c r="A50" s="9" t="s">
        <v>68</v>
      </c>
      <c r="B50" s="14" t="s">
        <v>69</v>
      </c>
      <c r="C50" s="8">
        <v>4692114.6500000004</v>
      </c>
      <c r="D50" s="8">
        <v>4692114.6500000004</v>
      </c>
      <c r="E50" s="46"/>
      <c r="F50" s="46"/>
    </row>
    <row r="51" spans="1:7" ht="25.5">
      <c r="A51" s="9" t="s">
        <v>70</v>
      </c>
      <c r="B51" s="14" t="s">
        <v>71</v>
      </c>
      <c r="C51" s="8">
        <v>19834808.890000001</v>
      </c>
      <c r="D51" s="8">
        <v>17012222.34</v>
      </c>
      <c r="E51" s="46">
        <f>SUM(C51:C54)</f>
        <v>25121247.07</v>
      </c>
      <c r="F51" s="46">
        <f>SUM(D51:D54)</f>
        <v>22298660.52</v>
      </c>
    </row>
    <row r="52" spans="1:7" ht="25.5">
      <c r="A52" s="9" t="s">
        <v>72</v>
      </c>
      <c r="B52" s="14" t="s">
        <v>71</v>
      </c>
      <c r="C52" s="8">
        <v>650300</v>
      </c>
      <c r="D52" s="8">
        <v>650300</v>
      </c>
      <c r="E52" s="46"/>
      <c r="F52" s="46"/>
    </row>
    <row r="53" spans="1:7" ht="25.5">
      <c r="A53" s="9" t="s">
        <v>73</v>
      </c>
      <c r="B53" s="14" t="s">
        <v>71</v>
      </c>
      <c r="C53" s="8">
        <v>1621972.62</v>
      </c>
      <c r="D53" s="8">
        <v>1621972.62</v>
      </c>
      <c r="E53" s="46"/>
      <c r="F53" s="46"/>
    </row>
    <row r="54" spans="1:7" ht="28.5" customHeight="1">
      <c r="A54" s="9" t="s">
        <v>74</v>
      </c>
      <c r="B54" s="14" t="s">
        <v>71</v>
      </c>
      <c r="C54" s="8">
        <v>3014165.56</v>
      </c>
      <c r="D54" s="8">
        <v>3014165.56</v>
      </c>
      <c r="E54" s="46"/>
      <c r="F54" s="46"/>
    </row>
    <row r="55" spans="1:7" ht="25.5">
      <c r="A55" s="9" t="s">
        <v>75</v>
      </c>
      <c r="B55" s="14" t="s">
        <v>167</v>
      </c>
      <c r="C55" s="8">
        <v>285121249.99000001</v>
      </c>
      <c r="D55" s="8">
        <v>284839200.94999999</v>
      </c>
      <c r="E55" s="46"/>
      <c r="F55" s="46"/>
    </row>
    <row r="56" spans="1:7" ht="76.5" hidden="1">
      <c r="A56" s="15" t="s">
        <v>76</v>
      </c>
      <c r="B56" s="14" t="s">
        <v>77</v>
      </c>
      <c r="C56" s="8">
        <v>0</v>
      </c>
      <c r="D56" s="8"/>
      <c r="E56" s="46"/>
      <c r="F56" s="46"/>
    </row>
    <row r="57" spans="1:7" ht="38.25">
      <c r="A57" s="9" t="s">
        <v>78</v>
      </c>
      <c r="B57" s="10" t="s">
        <v>79</v>
      </c>
      <c r="C57" s="8">
        <v>534400</v>
      </c>
      <c r="D57" s="8">
        <v>534400</v>
      </c>
      <c r="E57" s="46">
        <f>SUM(C57:C98)</f>
        <v>310157920.81999993</v>
      </c>
      <c r="F57" s="46">
        <f>SUM(D57:D98)</f>
        <v>306529472.06999987</v>
      </c>
    </row>
    <row r="58" spans="1:7" ht="51" customHeight="1">
      <c r="A58" s="9" t="s">
        <v>80</v>
      </c>
      <c r="B58" s="10" t="s">
        <v>79</v>
      </c>
      <c r="C58" s="8">
        <v>208700</v>
      </c>
      <c r="D58" s="8">
        <v>139300</v>
      </c>
      <c r="E58" s="46"/>
      <c r="F58" s="46"/>
    </row>
    <row r="59" spans="1:7" ht="51">
      <c r="A59" s="9" t="s">
        <v>81</v>
      </c>
      <c r="B59" s="10" t="s">
        <v>79</v>
      </c>
      <c r="C59" s="8">
        <v>301280</v>
      </c>
      <c r="D59" s="8">
        <v>301280</v>
      </c>
      <c r="E59" s="46"/>
      <c r="F59" s="46"/>
    </row>
    <row r="60" spans="1:7" ht="38.25">
      <c r="A60" s="9" t="s">
        <v>82</v>
      </c>
      <c r="B60" s="10" t="s">
        <v>79</v>
      </c>
      <c r="C60" s="8">
        <v>1361500</v>
      </c>
      <c r="D60" s="8">
        <v>1361500</v>
      </c>
      <c r="E60" s="46"/>
      <c r="F60" s="46"/>
    </row>
    <row r="61" spans="1:7" ht="77.25" customHeight="1">
      <c r="A61" s="9" t="s">
        <v>83</v>
      </c>
      <c r="B61" s="10" t="s">
        <v>79</v>
      </c>
      <c r="C61" s="8">
        <v>25700</v>
      </c>
      <c r="D61" s="8">
        <v>25544.99</v>
      </c>
      <c r="E61" s="46"/>
      <c r="F61" s="46"/>
    </row>
    <row r="62" spans="1:7" s="18" customFormat="1">
      <c r="A62" s="16" t="s">
        <v>84</v>
      </c>
      <c r="B62" s="17" t="s">
        <v>85</v>
      </c>
      <c r="C62" s="8">
        <v>244278900</v>
      </c>
      <c r="D62" s="8">
        <v>244278900</v>
      </c>
      <c r="E62" s="46"/>
      <c r="F62" s="46"/>
      <c r="G62" s="49"/>
    </row>
    <row r="63" spans="1:7" s="18" customFormat="1" ht="25.5">
      <c r="A63" s="16" t="s">
        <v>86</v>
      </c>
      <c r="B63" s="17" t="s">
        <v>85</v>
      </c>
      <c r="C63" s="8">
        <v>3014450.5100000002</v>
      </c>
      <c r="D63" s="8">
        <v>3014450.5100000002</v>
      </c>
      <c r="E63" s="46"/>
      <c r="F63" s="46"/>
      <c r="G63" s="49"/>
    </row>
    <row r="64" spans="1:7" s="18" customFormat="1" ht="24">
      <c r="A64" s="19" t="s">
        <v>87</v>
      </c>
      <c r="B64" s="17" t="s">
        <v>85</v>
      </c>
      <c r="C64" s="8">
        <v>46372.5</v>
      </c>
      <c r="D64" s="8">
        <v>46372.5</v>
      </c>
      <c r="E64" s="46"/>
      <c r="F64" s="46"/>
      <c r="G64" s="49"/>
    </row>
    <row r="65" spans="1:7" s="18" customFormat="1" ht="38.25">
      <c r="A65" s="16" t="s">
        <v>88</v>
      </c>
      <c r="B65" s="17" t="s">
        <v>85</v>
      </c>
      <c r="C65" s="8">
        <v>350000</v>
      </c>
      <c r="D65" s="8">
        <v>350000</v>
      </c>
      <c r="E65" s="46"/>
      <c r="F65" s="46"/>
      <c r="G65" s="49"/>
    </row>
    <row r="66" spans="1:7" s="18" customFormat="1" ht="25.5">
      <c r="A66" s="16" t="s">
        <v>89</v>
      </c>
      <c r="B66" s="17" t="s">
        <v>85</v>
      </c>
      <c r="C66" s="8">
        <v>3714220.8</v>
      </c>
      <c r="D66" s="8">
        <v>3714220.8</v>
      </c>
      <c r="E66" s="46"/>
      <c r="F66" s="46"/>
      <c r="G66" s="49"/>
    </row>
    <row r="67" spans="1:7" s="18" customFormat="1" ht="25.5">
      <c r="A67" s="16" t="s">
        <v>90</v>
      </c>
      <c r="B67" s="17" t="s">
        <v>85</v>
      </c>
      <c r="C67" s="8">
        <v>2714600</v>
      </c>
      <c r="D67" s="8">
        <v>1145240.2</v>
      </c>
      <c r="E67" s="46"/>
      <c r="F67" s="46"/>
      <c r="G67" s="49"/>
    </row>
    <row r="68" spans="1:7" s="18" customFormat="1" ht="54" customHeight="1">
      <c r="A68" s="20" t="s">
        <v>91</v>
      </c>
      <c r="B68" s="17" t="s">
        <v>85</v>
      </c>
      <c r="C68" s="8">
        <v>1737171.13</v>
      </c>
      <c r="D68" s="43">
        <v>1663178.55</v>
      </c>
      <c r="E68" s="46"/>
      <c r="F68" s="46"/>
      <c r="G68" s="49"/>
    </row>
    <row r="69" spans="1:7" s="18" customFormat="1" ht="51">
      <c r="A69" s="20" t="s">
        <v>92</v>
      </c>
      <c r="B69" s="17" t="s">
        <v>85</v>
      </c>
      <c r="C69" s="8">
        <v>575046</v>
      </c>
      <c r="D69" s="43">
        <v>573647.88</v>
      </c>
      <c r="E69" s="46"/>
      <c r="F69" s="46"/>
      <c r="G69" s="49"/>
    </row>
    <row r="70" spans="1:7" s="18" customFormat="1" ht="52.5" customHeight="1">
      <c r="A70" s="20" t="s">
        <v>93</v>
      </c>
      <c r="B70" s="17" t="s">
        <v>85</v>
      </c>
      <c r="C70" s="8">
        <v>835634.86</v>
      </c>
      <c r="D70" s="8">
        <v>773280.7</v>
      </c>
      <c r="E70" s="46"/>
      <c r="F70" s="46"/>
      <c r="G70" s="49"/>
    </row>
    <row r="71" spans="1:7" s="18" customFormat="1" ht="63.75">
      <c r="A71" s="20" t="s">
        <v>94</v>
      </c>
      <c r="B71" s="17" t="s">
        <v>85</v>
      </c>
      <c r="C71" s="8">
        <v>1880864</v>
      </c>
      <c r="D71" s="8">
        <v>1399504.92</v>
      </c>
      <c r="E71" s="46"/>
      <c r="F71" s="46"/>
      <c r="G71" s="49"/>
    </row>
    <row r="72" spans="1:7" s="18" customFormat="1" ht="37.5" customHeight="1">
      <c r="A72" s="20" t="s">
        <v>95</v>
      </c>
      <c r="B72" s="17" t="s">
        <v>85</v>
      </c>
      <c r="C72" s="8">
        <v>2299290</v>
      </c>
      <c r="D72" s="8">
        <v>2299290</v>
      </c>
      <c r="E72" s="46"/>
      <c r="F72" s="46"/>
      <c r="G72" s="49"/>
    </row>
    <row r="73" spans="1:7" s="18" customFormat="1" ht="38.25">
      <c r="A73" s="20" t="s">
        <v>96</v>
      </c>
      <c r="B73" s="17" t="s">
        <v>85</v>
      </c>
      <c r="C73" s="8">
        <v>472500</v>
      </c>
      <c r="D73" s="8">
        <v>472500</v>
      </c>
      <c r="E73" s="46"/>
      <c r="F73" s="46"/>
      <c r="G73" s="49"/>
    </row>
    <row r="74" spans="1:7" s="18" customFormat="1" ht="25.5" hidden="1" customHeight="1">
      <c r="A74" s="20" t="s">
        <v>97</v>
      </c>
      <c r="B74" s="17" t="s">
        <v>85</v>
      </c>
      <c r="C74" s="8">
        <v>0</v>
      </c>
      <c r="D74" s="8">
        <v>0</v>
      </c>
      <c r="E74" s="46"/>
      <c r="F74" s="46"/>
      <c r="G74" s="49"/>
    </row>
    <row r="75" spans="1:7" s="18" customFormat="1" ht="25.5">
      <c r="A75" s="20" t="s">
        <v>98</v>
      </c>
      <c r="B75" s="17" t="s">
        <v>85</v>
      </c>
      <c r="C75" s="8">
        <v>1000000</v>
      </c>
      <c r="D75" s="8">
        <v>1000000</v>
      </c>
      <c r="E75" s="46"/>
      <c r="F75" s="46"/>
      <c r="G75" s="49"/>
    </row>
    <row r="76" spans="1:7" s="18" customFormat="1" ht="53.25" customHeight="1">
      <c r="A76" s="20" t="s">
        <v>99</v>
      </c>
      <c r="B76" s="17" t="s">
        <v>85</v>
      </c>
      <c r="C76" s="8">
        <v>1073200</v>
      </c>
      <c r="D76" s="8">
        <v>1786100</v>
      </c>
      <c r="E76" s="46"/>
      <c r="F76" s="46"/>
      <c r="G76" s="49"/>
    </row>
    <row r="77" spans="1:7" s="18" customFormat="1" ht="51">
      <c r="A77" s="20" t="s">
        <v>100</v>
      </c>
      <c r="B77" s="17" t="s">
        <v>85</v>
      </c>
      <c r="C77" s="8">
        <v>5185100</v>
      </c>
      <c r="D77" s="8">
        <v>5185100</v>
      </c>
      <c r="E77" s="46"/>
      <c r="F77" s="46"/>
      <c r="G77" s="49"/>
    </row>
    <row r="78" spans="1:7" s="18" customFormat="1" ht="25.5">
      <c r="A78" s="20" t="s">
        <v>101</v>
      </c>
      <c r="B78" s="17" t="s">
        <v>85</v>
      </c>
      <c r="C78" s="8">
        <v>200000</v>
      </c>
      <c r="D78" s="8">
        <v>200000</v>
      </c>
      <c r="E78" s="46"/>
      <c r="F78" s="46"/>
      <c r="G78" s="49"/>
    </row>
    <row r="79" spans="1:7" ht="38.25">
      <c r="A79" s="16" t="s">
        <v>102</v>
      </c>
      <c r="B79" s="17" t="s">
        <v>85</v>
      </c>
      <c r="C79" s="8">
        <v>0</v>
      </c>
      <c r="D79" s="8">
        <v>0</v>
      </c>
      <c r="E79" s="46"/>
      <c r="F79" s="46"/>
    </row>
    <row r="80" spans="1:7" ht="38.25">
      <c r="A80" s="16" t="s">
        <v>103</v>
      </c>
      <c r="B80" s="17" t="s">
        <v>85</v>
      </c>
      <c r="C80" s="8">
        <v>258354</v>
      </c>
      <c r="D80" s="8">
        <v>258354</v>
      </c>
      <c r="E80" s="46"/>
      <c r="F80" s="46"/>
    </row>
    <row r="81" spans="1:7" s="18" customFormat="1" ht="25.5">
      <c r="A81" s="21" t="s">
        <v>104</v>
      </c>
      <c r="B81" s="17" t="s">
        <v>85</v>
      </c>
      <c r="C81" s="8">
        <v>434292.78</v>
      </c>
      <c r="D81" s="8">
        <v>434292.78</v>
      </c>
      <c r="E81" s="46"/>
      <c r="F81" s="46"/>
      <c r="G81" s="49"/>
    </row>
    <row r="82" spans="1:7" s="18" customFormat="1" ht="25.5">
      <c r="A82" s="21" t="s">
        <v>105</v>
      </c>
      <c r="B82" s="17" t="s">
        <v>85</v>
      </c>
      <c r="C82" s="8">
        <v>3610000</v>
      </c>
      <c r="D82" s="8">
        <v>3610000</v>
      </c>
      <c r="E82" s="46"/>
      <c r="F82" s="46"/>
      <c r="G82" s="49"/>
    </row>
    <row r="83" spans="1:7" s="18" customFormat="1" ht="25.5">
      <c r="A83" s="21" t="s">
        <v>106</v>
      </c>
      <c r="B83" s="17" t="s">
        <v>85</v>
      </c>
      <c r="C83" s="8">
        <v>580000</v>
      </c>
      <c r="D83" s="8">
        <v>580000</v>
      </c>
      <c r="E83" s="46"/>
      <c r="F83" s="46"/>
      <c r="G83" s="49"/>
    </row>
    <row r="84" spans="1:7" s="18" customFormat="1" ht="24">
      <c r="A84" s="29" t="s">
        <v>155</v>
      </c>
      <c r="B84" s="17" t="s">
        <v>85</v>
      </c>
      <c r="C84" s="8">
        <v>85179</v>
      </c>
      <c r="D84" s="8">
        <v>85179</v>
      </c>
      <c r="E84" s="46"/>
      <c r="F84" s="46"/>
      <c r="G84" s="49"/>
    </row>
    <row r="85" spans="1:7" s="18" customFormat="1" ht="24">
      <c r="A85" s="29" t="s">
        <v>156</v>
      </c>
      <c r="B85" s="17" t="s">
        <v>85</v>
      </c>
      <c r="C85" s="8">
        <v>373000</v>
      </c>
      <c r="D85" s="8">
        <v>373000</v>
      </c>
      <c r="E85" s="46"/>
      <c r="F85" s="46"/>
      <c r="G85" s="49"/>
    </row>
    <row r="86" spans="1:7" s="18" customFormat="1" ht="24">
      <c r="A86" s="29" t="s">
        <v>157</v>
      </c>
      <c r="B86" s="17" t="s">
        <v>85</v>
      </c>
      <c r="C86" s="8">
        <v>157992</v>
      </c>
      <c r="D86" s="8">
        <v>157992</v>
      </c>
      <c r="E86" s="46"/>
      <c r="F86" s="46"/>
      <c r="G86" s="49"/>
    </row>
    <row r="87" spans="1:7" s="18" customFormat="1" ht="25.5" customHeight="1">
      <c r="A87" s="21" t="s">
        <v>107</v>
      </c>
      <c r="B87" s="17" t="s">
        <v>85</v>
      </c>
      <c r="C87" s="8">
        <v>18270826</v>
      </c>
      <c r="D87" s="8">
        <v>18270826</v>
      </c>
      <c r="E87" s="46"/>
      <c r="F87" s="46"/>
      <c r="G87" s="49"/>
    </row>
    <row r="88" spans="1:7" s="18" customFormat="1" ht="38.25">
      <c r="A88" s="21" t="s">
        <v>108</v>
      </c>
      <c r="B88" s="17" t="s">
        <v>85</v>
      </c>
      <c r="C88" s="8">
        <v>2083330</v>
      </c>
      <c r="D88" s="8">
        <v>0</v>
      </c>
      <c r="E88" s="46"/>
      <c r="F88" s="46"/>
      <c r="G88" s="49"/>
    </row>
    <row r="89" spans="1:7" s="18" customFormat="1" ht="25.5">
      <c r="A89" s="21" t="s">
        <v>109</v>
      </c>
      <c r="B89" s="17" t="s">
        <v>85</v>
      </c>
      <c r="C89" s="8">
        <v>620000</v>
      </c>
      <c r="D89" s="8">
        <v>620000</v>
      </c>
      <c r="E89" s="46"/>
      <c r="F89" s="46"/>
      <c r="G89" s="49"/>
    </row>
    <row r="90" spans="1:7" s="18" customFormat="1" ht="25.5">
      <c r="A90" s="21" t="s">
        <v>110</v>
      </c>
      <c r="B90" s="17" t="s">
        <v>85</v>
      </c>
      <c r="C90" s="8">
        <v>2715000</v>
      </c>
      <c r="D90" s="8">
        <v>2715000</v>
      </c>
      <c r="E90" s="46"/>
      <c r="F90" s="46"/>
      <c r="G90" s="49"/>
    </row>
    <row r="91" spans="1:7" s="18" customFormat="1" ht="25.5">
      <c r="A91" s="21" t="s">
        <v>111</v>
      </c>
      <c r="B91" s="17" t="s">
        <v>85</v>
      </c>
      <c r="C91" s="8">
        <v>1798269.9</v>
      </c>
      <c r="D91" s="8">
        <v>1798269.9</v>
      </c>
      <c r="E91" s="46"/>
      <c r="F91" s="46"/>
      <c r="G91" s="49"/>
    </row>
    <row r="92" spans="1:7" s="18" customFormat="1" ht="51">
      <c r="A92" s="21" t="s">
        <v>112</v>
      </c>
      <c r="B92" s="17" t="s">
        <v>85</v>
      </c>
      <c r="C92" s="8">
        <v>138075</v>
      </c>
      <c r="D92" s="8">
        <v>138075</v>
      </c>
      <c r="E92" s="46"/>
      <c r="F92" s="46"/>
      <c r="G92" s="49"/>
    </row>
    <row r="93" spans="1:7" s="18" customFormat="1" ht="25.5">
      <c r="A93" s="20" t="s">
        <v>113</v>
      </c>
      <c r="B93" s="17" t="s">
        <v>85</v>
      </c>
      <c r="C93" s="8">
        <v>271012</v>
      </c>
      <c r="D93" s="8">
        <v>271012</v>
      </c>
      <c r="E93" s="46"/>
      <c r="F93" s="46"/>
      <c r="G93" s="49"/>
    </row>
    <row r="94" spans="1:7" s="18" customFormat="1" ht="25.5">
      <c r="A94" s="20" t="s">
        <v>114</v>
      </c>
      <c r="B94" s="17" t="s">
        <v>85</v>
      </c>
      <c r="C94" s="8">
        <v>5356572.34</v>
      </c>
      <c r="D94" s="8">
        <v>5356572.34</v>
      </c>
      <c r="E94" s="46"/>
      <c r="F94" s="46"/>
      <c r="G94" s="49"/>
    </row>
    <row r="95" spans="1:7" s="18" customFormat="1" ht="25.5">
      <c r="A95" s="20" t="s">
        <v>115</v>
      </c>
      <c r="B95" s="17" t="s">
        <v>85</v>
      </c>
      <c r="C95" s="8">
        <v>860479</v>
      </c>
      <c r="D95" s="8">
        <v>860479</v>
      </c>
      <c r="E95" s="46"/>
      <c r="F95" s="46"/>
      <c r="G95" s="49"/>
    </row>
    <row r="96" spans="1:7" s="18" customFormat="1" ht="24">
      <c r="A96" s="30" t="s">
        <v>158</v>
      </c>
      <c r="B96" s="17" t="s">
        <v>85</v>
      </c>
      <c r="C96" s="8">
        <v>205489</v>
      </c>
      <c r="D96" s="8">
        <v>205489</v>
      </c>
      <c r="E96" s="46"/>
      <c r="F96" s="46"/>
      <c r="G96" s="49"/>
    </row>
    <row r="97" spans="1:7" s="18" customFormat="1" ht="24">
      <c r="A97" s="30" t="s">
        <v>159</v>
      </c>
      <c r="B97" s="17" t="s">
        <v>85</v>
      </c>
      <c r="C97" s="8">
        <v>67500</v>
      </c>
      <c r="D97" s="8">
        <v>67500</v>
      </c>
      <c r="E97" s="46"/>
      <c r="F97" s="46"/>
      <c r="G97" s="49"/>
    </row>
    <row r="98" spans="1:7" s="18" customFormat="1" ht="38.25">
      <c r="A98" s="20" t="s">
        <v>166</v>
      </c>
      <c r="B98" s="17" t="s">
        <v>85</v>
      </c>
      <c r="C98" s="8">
        <v>463620</v>
      </c>
      <c r="D98" s="8">
        <v>463620</v>
      </c>
      <c r="E98" s="46"/>
      <c r="F98" s="46"/>
      <c r="G98" s="49"/>
    </row>
    <row r="99" spans="1:7" s="23" customFormat="1" ht="24" customHeight="1">
      <c r="A99" s="4" t="s">
        <v>116</v>
      </c>
      <c r="B99" s="37" t="s">
        <v>117</v>
      </c>
      <c r="C99" s="6">
        <v>692177606.25</v>
      </c>
      <c r="D99" s="6">
        <v>694477606.25</v>
      </c>
      <c r="E99" s="46">
        <f>SUM(C100:C115)-C99</f>
        <v>0</v>
      </c>
      <c r="F99" s="46">
        <f>SUM(D100:D115)-D99</f>
        <v>0</v>
      </c>
      <c r="G99" s="49"/>
    </row>
    <row r="100" spans="1:7" ht="39" customHeight="1">
      <c r="A100" s="9" t="s">
        <v>118</v>
      </c>
      <c r="B100" s="10" t="s">
        <v>119</v>
      </c>
      <c r="C100" s="8">
        <v>5980600</v>
      </c>
      <c r="D100" s="8">
        <v>5980600</v>
      </c>
      <c r="E100" s="46">
        <f>SUM(C100:C106)</f>
        <v>59421700</v>
      </c>
      <c r="F100" s="46">
        <f>SUM(D100:D106)</f>
        <v>61721700</v>
      </c>
    </row>
    <row r="101" spans="1:7" ht="38.25">
      <c r="A101" s="9" t="s">
        <v>120</v>
      </c>
      <c r="B101" s="10" t="s">
        <v>119</v>
      </c>
      <c r="C101" s="8">
        <v>291300</v>
      </c>
      <c r="D101" s="8">
        <v>291300</v>
      </c>
      <c r="E101" s="46"/>
      <c r="F101" s="46"/>
    </row>
    <row r="102" spans="1:7" ht="38.25">
      <c r="A102" s="9" t="s">
        <v>121</v>
      </c>
      <c r="B102" s="10" t="s">
        <v>119</v>
      </c>
      <c r="C102" s="8">
        <v>0</v>
      </c>
      <c r="D102" s="8">
        <v>0</v>
      </c>
      <c r="E102" s="46"/>
      <c r="F102" s="46"/>
    </row>
    <row r="103" spans="1:7" ht="38.25">
      <c r="A103" s="9" t="s">
        <v>122</v>
      </c>
      <c r="B103" s="10" t="s">
        <v>119</v>
      </c>
      <c r="C103" s="8">
        <v>1012500</v>
      </c>
      <c r="D103" s="8">
        <v>1012500</v>
      </c>
      <c r="E103" s="46"/>
      <c r="F103" s="46"/>
    </row>
    <row r="104" spans="1:7" ht="51" customHeight="1">
      <c r="A104" s="9" t="s">
        <v>123</v>
      </c>
      <c r="B104" s="10" t="s">
        <v>119</v>
      </c>
      <c r="C104" s="8">
        <v>10000</v>
      </c>
      <c r="D104" s="8">
        <v>10000</v>
      </c>
      <c r="E104" s="46"/>
      <c r="F104" s="46"/>
    </row>
    <row r="105" spans="1:7" ht="38.25">
      <c r="A105" s="9" t="s">
        <v>124</v>
      </c>
      <c r="B105" s="10" t="s">
        <v>119</v>
      </c>
      <c r="C105" s="8">
        <v>25000</v>
      </c>
      <c r="D105" s="8">
        <v>25000</v>
      </c>
      <c r="E105" s="46"/>
      <c r="F105" s="46"/>
    </row>
    <row r="106" spans="1:7" ht="76.5">
      <c r="A106" s="9" t="s">
        <v>125</v>
      </c>
      <c r="B106" s="10" t="s">
        <v>119</v>
      </c>
      <c r="C106" s="8">
        <v>52102300</v>
      </c>
      <c r="D106" s="8">
        <v>54402300</v>
      </c>
      <c r="E106" s="46"/>
      <c r="F106" s="46"/>
    </row>
    <row r="107" spans="1:7" ht="51">
      <c r="A107" s="9" t="s">
        <v>126</v>
      </c>
      <c r="B107" s="10" t="s">
        <v>127</v>
      </c>
      <c r="C107" s="8">
        <v>9450400</v>
      </c>
      <c r="D107" s="8">
        <v>9450400</v>
      </c>
      <c r="E107" s="46"/>
      <c r="F107" s="46"/>
    </row>
    <row r="108" spans="1:7" ht="76.5" customHeight="1">
      <c r="A108" s="9" t="s">
        <v>128</v>
      </c>
      <c r="B108" s="10" t="s">
        <v>129</v>
      </c>
      <c r="C108" s="8">
        <v>4352866.55</v>
      </c>
      <c r="D108" s="8">
        <v>4352866.55</v>
      </c>
      <c r="E108" s="46"/>
      <c r="F108" s="46"/>
    </row>
    <row r="109" spans="1:7" ht="25.5">
      <c r="A109" s="9" t="s">
        <v>130</v>
      </c>
      <c r="B109" s="10" t="s">
        <v>131</v>
      </c>
      <c r="C109" s="8">
        <v>3227200</v>
      </c>
      <c r="D109" s="8">
        <v>3227200</v>
      </c>
      <c r="E109" s="46"/>
      <c r="F109" s="46"/>
    </row>
    <row r="110" spans="1:7" ht="38.25">
      <c r="A110" s="9" t="s">
        <v>132</v>
      </c>
      <c r="B110" s="10" t="s">
        <v>133</v>
      </c>
      <c r="C110" s="8">
        <v>10400</v>
      </c>
      <c r="D110" s="8">
        <v>10400</v>
      </c>
      <c r="E110" s="46"/>
      <c r="F110" s="46"/>
    </row>
    <row r="111" spans="1:7" ht="25.5">
      <c r="A111" s="9" t="s">
        <v>134</v>
      </c>
      <c r="B111" s="10" t="s">
        <v>135</v>
      </c>
      <c r="C111" s="8">
        <v>0</v>
      </c>
      <c r="D111" s="8">
        <v>0</v>
      </c>
      <c r="E111" s="46"/>
      <c r="F111" s="46"/>
    </row>
    <row r="112" spans="1:7" ht="25.5">
      <c r="A112" s="9" t="s">
        <v>136</v>
      </c>
      <c r="B112" s="10" t="s">
        <v>137</v>
      </c>
      <c r="C112" s="8">
        <v>4953600</v>
      </c>
      <c r="D112" s="8">
        <v>4953600</v>
      </c>
      <c r="E112" s="46"/>
      <c r="F112" s="46"/>
    </row>
    <row r="113" spans="1:7" ht="67.5" customHeight="1">
      <c r="A113" s="9" t="s">
        <v>138</v>
      </c>
      <c r="B113" s="10" t="s">
        <v>139</v>
      </c>
      <c r="C113" s="8">
        <v>13049439.699999999</v>
      </c>
      <c r="D113" s="8">
        <v>13049439.699999999</v>
      </c>
      <c r="E113" s="46">
        <f>SUM(C113:C115)</f>
        <v>610761439.70000005</v>
      </c>
      <c r="F113" s="46">
        <f>SUM(D113:D115)</f>
        <v>610761439.70000005</v>
      </c>
    </row>
    <row r="114" spans="1:7" ht="26.25" customHeight="1">
      <c r="A114" s="9" t="s">
        <v>140</v>
      </c>
      <c r="B114" s="10" t="s">
        <v>139</v>
      </c>
      <c r="C114" s="8">
        <v>587130600</v>
      </c>
      <c r="D114" s="8">
        <v>587130600</v>
      </c>
      <c r="E114" s="46"/>
      <c r="F114" s="46"/>
    </row>
    <row r="115" spans="1:7" ht="25.5">
      <c r="A115" s="9" t="s">
        <v>162</v>
      </c>
      <c r="B115" s="10" t="s">
        <v>139</v>
      </c>
      <c r="C115" s="8">
        <v>10581400</v>
      </c>
      <c r="D115" s="8">
        <v>10581400</v>
      </c>
      <c r="E115" s="46"/>
      <c r="F115" s="46"/>
    </row>
    <row r="116" spans="1:7" s="23" customFormat="1" ht="17.25" customHeight="1">
      <c r="A116" s="4" t="s">
        <v>141</v>
      </c>
      <c r="B116" s="37" t="s">
        <v>193</v>
      </c>
      <c r="C116" s="6">
        <v>13162663.960000001</v>
      </c>
      <c r="D116" s="6">
        <v>13571670.960000001</v>
      </c>
      <c r="E116" s="46">
        <f>SUM(C117:C130)</f>
        <v>13162663.960000001</v>
      </c>
      <c r="F116" s="46">
        <f>SUM(D117:D130)</f>
        <v>13571670.960000001</v>
      </c>
      <c r="G116" s="49"/>
    </row>
    <row r="117" spans="1:7" ht="51">
      <c r="A117" s="9" t="s">
        <v>142</v>
      </c>
      <c r="B117" s="10" t="s">
        <v>143</v>
      </c>
      <c r="C117" s="8">
        <v>68432</v>
      </c>
      <c r="D117" s="8">
        <v>68432</v>
      </c>
      <c r="E117" s="46">
        <f>SUM(C117:C118)</f>
        <v>103432</v>
      </c>
      <c r="F117" s="46">
        <f>SUM(D117:D118)</f>
        <v>103432</v>
      </c>
    </row>
    <row r="118" spans="1:7" ht="51">
      <c r="A118" s="9" t="s">
        <v>144</v>
      </c>
      <c r="B118" s="10" t="s">
        <v>143</v>
      </c>
      <c r="C118" s="8">
        <v>35000</v>
      </c>
      <c r="D118" s="8">
        <v>35000</v>
      </c>
      <c r="E118" s="46"/>
      <c r="F118" s="47">
        <f>102339-F117</f>
        <v>-1093</v>
      </c>
    </row>
    <row r="119" spans="1:7" ht="38.25" hidden="1">
      <c r="A119" s="16" t="s">
        <v>169</v>
      </c>
      <c r="B119" s="10" t="s">
        <v>145</v>
      </c>
      <c r="C119" s="8">
        <v>0</v>
      </c>
      <c r="D119" s="8">
        <v>0</v>
      </c>
      <c r="E119" s="46"/>
      <c r="F119" s="46"/>
    </row>
    <row r="120" spans="1:7" ht="38.25" hidden="1">
      <c r="A120" s="16" t="s">
        <v>146</v>
      </c>
      <c r="B120" s="10" t="s">
        <v>145</v>
      </c>
      <c r="C120" s="8">
        <v>0</v>
      </c>
      <c r="D120" s="8">
        <v>0</v>
      </c>
      <c r="E120" s="46"/>
      <c r="F120" s="46"/>
    </row>
    <row r="121" spans="1:7" ht="38.25">
      <c r="A121" s="16" t="s">
        <v>147</v>
      </c>
      <c r="B121" s="10" t="s">
        <v>145</v>
      </c>
      <c r="C121" s="8">
        <v>340723.95999999996</v>
      </c>
      <c r="D121" s="8">
        <v>340723.95999999996</v>
      </c>
      <c r="E121" s="46">
        <f>SUM(C121:C130)</f>
        <v>13059231.960000001</v>
      </c>
      <c r="F121" s="46">
        <f>SUM(D121:D130)</f>
        <v>13468238.960000001</v>
      </c>
    </row>
    <row r="122" spans="1:7" ht="38.25">
      <c r="A122" s="9" t="s">
        <v>148</v>
      </c>
      <c r="B122" s="10" t="s">
        <v>145</v>
      </c>
      <c r="C122" s="8">
        <v>7074000</v>
      </c>
      <c r="D122" s="8">
        <v>7074000</v>
      </c>
      <c r="E122" s="46"/>
      <c r="F122" s="46">
        <f>13469331.96-F121</f>
        <v>1093</v>
      </c>
    </row>
    <row r="123" spans="1:7" ht="66.75" customHeight="1">
      <c r="A123" s="9" t="s">
        <v>149</v>
      </c>
      <c r="B123" s="10" t="s">
        <v>145</v>
      </c>
      <c r="C123" s="8">
        <v>189200</v>
      </c>
      <c r="D123" s="8">
        <v>0</v>
      </c>
      <c r="E123" s="46"/>
      <c r="F123" s="46"/>
    </row>
    <row r="124" spans="1:7" ht="39.75" customHeight="1">
      <c r="A124" s="9" t="s">
        <v>150</v>
      </c>
      <c r="B124" s="10" t="s">
        <v>145</v>
      </c>
      <c r="C124" s="8">
        <v>720000</v>
      </c>
      <c r="D124" s="8">
        <v>720000</v>
      </c>
      <c r="E124" s="46"/>
      <c r="F124" s="46"/>
    </row>
    <row r="125" spans="1:7" ht="24.75" customHeight="1">
      <c r="A125" s="29" t="s">
        <v>184</v>
      </c>
      <c r="B125" s="10" t="s">
        <v>145</v>
      </c>
      <c r="C125" s="8">
        <v>0</v>
      </c>
      <c r="D125" s="8">
        <v>598207</v>
      </c>
      <c r="E125" s="46"/>
      <c r="F125" s="46"/>
    </row>
    <row r="126" spans="1:7" ht="24">
      <c r="A126" s="29" t="s">
        <v>163</v>
      </c>
      <c r="B126" s="10" t="s">
        <v>145</v>
      </c>
      <c r="C126" s="8">
        <v>1901420</v>
      </c>
      <c r="D126" s="8">
        <v>1901420</v>
      </c>
      <c r="E126" s="46"/>
      <c r="F126" s="46"/>
    </row>
    <row r="127" spans="1:7" ht="24">
      <c r="A127" s="29" t="s">
        <v>168</v>
      </c>
      <c r="B127" s="10" t="s">
        <v>145</v>
      </c>
      <c r="C127" s="8">
        <v>237000</v>
      </c>
      <c r="D127" s="8">
        <v>237000</v>
      </c>
      <c r="E127" s="46"/>
      <c r="F127" s="46"/>
    </row>
    <row r="128" spans="1:7" ht="24">
      <c r="A128" s="29" t="s">
        <v>164</v>
      </c>
      <c r="B128" s="10" t="s">
        <v>145</v>
      </c>
      <c r="C128" s="8">
        <v>1740000</v>
      </c>
      <c r="D128" s="8">
        <v>1740000</v>
      </c>
      <c r="E128" s="46"/>
      <c r="F128" s="46"/>
    </row>
    <row r="129" spans="1:7" ht="24">
      <c r="A129" s="29" t="s">
        <v>170</v>
      </c>
      <c r="B129" s="10" t="s">
        <v>145</v>
      </c>
      <c r="C129" s="8">
        <v>443933</v>
      </c>
      <c r="D129" s="8">
        <v>443933</v>
      </c>
      <c r="E129" s="46"/>
      <c r="F129" s="46"/>
    </row>
    <row r="130" spans="1:7" ht="24">
      <c r="A130" s="29" t="s">
        <v>165</v>
      </c>
      <c r="B130" s="10" t="s">
        <v>145</v>
      </c>
      <c r="C130" s="8">
        <v>412955</v>
      </c>
      <c r="D130" s="8">
        <v>412955</v>
      </c>
      <c r="E130" s="46"/>
      <c r="F130" s="46"/>
    </row>
    <row r="131" spans="1:7" s="23" customFormat="1" ht="15.75" customHeight="1">
      <c r="A131" s="4" t="s">
        <v>151</v>
      </c>
      <c r="B131" s="37" t="s">
        <v>192</v>
      </c>
      <c r="C131" s="6">
        <v>5513685.0599999996</v>
      </c>
      <c r="D131" s="6">
        <v>5513685.0599999996</v>
      </c>
      <c r="E131" s="46"/>
      <c r="F131" s="46"/>
      <c r="G131" s="49"/>
    </row>
    <row r="132" spans="1:7" s="28" customFormat="1" ht="24.75" customHeight="1">
      <c r="A132" s="27" t="s">
        <v>171</v>
      </c>
      <c r="B132" s="38" t="s">
        <v>172</v>
      </c>
      <c r="C132" s="6">
        <v>5270176.7700000005</v>
      </c>
      <c r="D132" s="6">
        <v>5270176.7700000005</v>
      </c>
      <c r="E132" s="46"/>
      <c r="F132" s="46"/>
      <c r="G132" s="49"/>
    </row>
    <row r="133" spans="1:7" s="28" customFormat="1" ht="38.25">
      <c r="A133" s="27" t="s">
        <v>173</v>
      </c>
      <c r="B133" s="38" t="s">
        <v>174</v>
      </c>
      <c r="C133" s="6">
        <v>-826289.19</v>
      </c>
      <c r="D133" s="6">
        <v>-826289.19</v>
      </c>
      <c r="E133" s="45"/>
      <c r="F133" s="45"/>
      <c r="G133" s="52"/>
    </row>
    <row r="134" spans="1:7" s="23" customFormat="1">
      <c r="A134" s="22" t="s">
        <v>152</v>
      </c>
      <c r="B134" s="5"/>
      <c r="C134" s="26">
        <v>1726432463.3499999</v>
      </c>
      <c r="D134" s="26">
        <v>1677543748.7899997</v>
      </c>
      <c r="E134" s="48"/>
      <c r="F134" s="48"/>
      <c r="G134" s="53"/>
    </row>
    <row r="135" spans="1:7">
      <c r="C135" s="33"/>
    </row>
    <row r="136" spans="1:7">
      <c r="C136" s="35"/>
      <c r="D136" s="35"/>
    </row>
    <row r="137" spans="1:7">
      <c r="C137" s="33"/>
      <c r="D137" s="41"/>
    </row>
    <row r="138" spans="1:7">
      <c r="C138" s="33"/>
    </row>
    <row r="139" spans="1:7" s="25" customFormat="1">
      <c r="B139" s="2"/>
      <c r="C139" s="24"/>
      <c r="E139" s="54"/>
      <c r="F139" s="54"/>
      <c r="G139" s="54"/>
    </row>
  </sheetData>
  <autoFilter ref="C1:D141"/>
  <mergeCells count="1">
    <mergeCell ref="A5:D5"/>
  </mergeCells>
  <pageMargins left="0.65" right="0.15748031496062992" top="0.27559055118110237" bottom="0.2" header="0.19685039370078741" footer="0.15748031496062992"/>
  <pageSetup paperSize="9" scale="80" firstPageNumber="44" fitToHeight="4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ПЗ декабрь</vt:lpstr>
      <vt:lpstr>'ПЗ декабрь'!Заголовки_для_печати</vt:lpstr>
      <vt:lpstr>'ПЗ декабрь'!Область_печати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User</cp:lastModifiedBy>
  <cp:lastPrinted>2021-06-28T08:54:46Z</cp:lastPrinted>
  <dcterms:created xsi:type="dcterms:W3CDTF">2020-08-04T07:30:17Z</dcterms:created>
  <dcterms:modified xsi:type="dcterms:W3CDTF">2021-06-28T08:54:54Z</dcterms:modified>
</cp:coreProperties>
</file>